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-a-09002\jimufs\30_教務学生入試係\13-1　入試\入試(H31年度)2019.10,2020.4入学向け\01 募集要項\【H31】高専専攻科対象推薦入試\"/>
    </mc:Choice>
  </mc:AlternateContent>
  <bookViews>
    <workbookView xWindow="360" yWindow="105" windowWidth="19395" windowHeight="7605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externalReferences>
    <externalReference r:id="rId5"/>
  </externalReferences>
  <definedNames>
    <definedName name="_xlnm.Print_Area" localSheetId="3">'協議申出書(両面印刷)'!$A$1:$Z$52</definedName>
    <definedName name="_xlnm.Print_Area" localSheetId="1">'志願票(両面印刷)'!$A$1:$BV$64</definedName>
    <definedName name="_xlnm.Print_Area" localSheetId="2">'調査票(両面印刷)'!$A$1:$AA$66</definedName>
    <definedName name="_xlnm.Print_Area" localSheetId="0">入力シート!$B$1:$K$83</definedName>
  </definedNames>
  <calcPr calcId="152511"/>
</workbook>
</file>

<file path=xl/calcChain.xml><?xml version="1.0" encoding="utf-8"?>
<calcChain xmlns="http://schemas.openxmlformats.org/spreadsheetml/2006/main">
  <c r="E8" i="2" l="1"/>
  <c r="E7" i="2"/>
  <c r="E6" i="2"/>
  <c r="Q40" i="2"/>
  <c r="Q39" i="2"/>
  <c r="Q38" i="2"/>
  <c r="Q55" i="2"/>
  <c r="C9" i="3"/>
  <c r="Q54" i="2"/>
  <c r="C6" i="3"/>
  <c r="Q53" i="2"/>
  <c r="C3" i="3" l="1"/>
  <c r="D7" i="1" l="1"/>
  <c r="E9" i="2"/>
  <c r="C11" i="3"/>
  <c r="C10" i="3"/>
  <c r="C8" i="3"/>
  <c r="C7" i="3"/>
  <c r="C5" i="3"/>
  <c r="C4" i="3"/>
  <c r="J48" i="3" l="1"/>
  <c r="K46" i="3"/>
  <c r="J46" i="3"/>
  <c r="I46" i="3"/>
  <c r="B46" i="3"/>
  <c r="O45" i="3"/>
  <c r="J45" i="3"/>
  <c r="O44" i="3"/>
  <c r="O43" i="3"/>
  <c r="K43" i="3"/>
  <c r="J43" i="3"/>
  <c r="I43" i="3"/>
  <c r="B43" i="3"/>
  <c r="D8" i="1" l="1"/>
  <c r="I13" i="2"/>
  <c r="P12" i="2"/>
  <c r="D12" i="1"/>
  <c r="L23" i="4"/>
  <c r="L20" i="4"/>
  <c r="O22" i="4"/>
  <c r="L16" i="4"/>
  <c r="AC11" i="2"/>
  <c r="J19" i="3"/>
  <c r="O21" i="4"/>
  <c r="O19" i="4"/>
  <c r="O18" i="4"/>
  <c r="L10" i="1" s="1"/>
  <c r="J20" i="3"/>
  <c r="L94" i="4"/>
  <c r="L70" i="4"/>
  <c r="L69" i="4"/>
  <c r="L65" i="4"/>
  <c r="L64" i="4"/>
  <c r="L60" i="4"/>
  <c r="L59" i="4"/>
  <c r="L55" i="4"/>
  <c r="L54" i="4"/>
  <c r="L50" i="4"/>
  <c r="L49" i="4"/>
  <c r="L45" i="4"/>
  <c r="L44" i="4"/>
  <c r="L40" i="4"/>
  <c r="L39" i="4"/>
  <c r="L35" i="4"/>
  <c r="L34" i="4"/>
  <c r="L31" i="4"/>
  <c r="L18" i="4"/>
  <c r="L17" i="4"/>
  <c r="L97" i="4"/>
  <c r="L96" i="4"/>
  <c r="L95" i="4"/>
  <c r="L93" i="4"/>
  <c r="L92" i="4"/>
  <c r="L91" i="4"/>
  <c r="L76" i="4"/>
  <c r="L75" i="4"/>
  <c r="L74" i="4"/>
  <c r="L73" i="4"/>
  <c r="L72" i="4"/>
  <c r="L71" i="4"/>
  <c r="L68" i="4"/>
  <c r="L67" i="4"/>
  <c r="L66" i="4"/>
  <c r="L63" i="4"/>
  <c r="L62" i="4"/>
  <c r="L61" i="4"/>
  <c r="L58" i="4"/>
  <c r="L57" i="4"/>
  <c r="L53" i="4"/>
  <c r="L52" i="4"/>
  <c r="L51" i="4"/>
  <c r="L48" i="4"/>
  <c r="L43" i="4"/>
  <c r="L42" i="4"/>
  <c r="L41" i="4"/>
  <c r="L38" i="4"/>
  <c r="L37" i="4"/>
  <c r="L36" i="4"/>
  <c r="L33" i="4"/>
  <c r="L32" i="4"/>
  <c r="L56" i="4"/>
  <c r="L47" i="4"/>
  <c r="L46" i="4"/>
  <c r="L28" i="4"/>
  <c r="L30" i="4"/>
  <c r="L29" i="4"/>
  <c r="L24" i="4"/>
  <c r="L22" i="4"/>
  <c r="L21" i="4"/>
  <c r="L19" i="4"/>
  <c r="L15" i="4"/>
  <c r="L11" i="4"/>
  <c r="L10" i="4"/>
  <c r="L14" i="4"/>
  <c r="L6" i="4"/>
  <c r="O91" i="4"/>
  <c r="O96" i="4"/>
  <c r="D16" i="1"/>
  <c r="O94" i="4"/>
  <c r="E15" i="1" s="1"/>
  <c r="D13" i="1"/>
  <c r="K25" i="2"/>
  <c r="G15" i="1"/>
  <c r="L14" i="1"/>
  <c r="D14" i="1"/>
  <c r="L9" i="1"/>
  <c r="J18" i="3"/>
  <c r="D10" i="1"/>
  <c r="J16" i="3"/>
  <c r="O23" i="3"/>
  <c r="D21" i="3"/>
  <c r="J18" i="2"/>
  <c r="F18" i="2"/>
  <c r="E11" i="1"/>
  <c r="O49" i="3"/>
  <c r="O46" i="3"/>
  <c r="O51" i="3"/>
  <c r="O50" i="3"/>
  <c r="O48" i="3"/>
  <c r="O47" i="3"/>
  <c r="O42" i="3"/>
  <c r="O1" i="3"/>
  <c r="L83" i="4"/>
  <c r="C22" i="3"/>
  <c r="L81" i="4"/>
  <c r="X59" i="3"/>
  <c r="Q59" i="3"/>
  <c r="P57" i="3"/>
  <c r="P55" i="3"/>
  <c r="P54" i="3"/>
  <c r="K55" i="3"/>
  <c r="O71" i="4"/>
  <c r="K58" i="3"/>
  <c r="K52" i="3"/>
  <c r="K49" i="3"/>
  <c r="K34" i="3"/>
  <c r="O65" i="4"/>
  <c r="J54" i="3"/>
  <c r="O64" i="4"/>
  <c r="J52" i="3"/>
  <c r="O70" i="4"/>
  <c r="J57" i="3"/>
  <c r="O69" i="4"/>
  <c r="J55" i="3"/>
  <c r="I55" i="3"/>
  <c r="I52" i="3"/>
  <c r="I49" i="3"/>
  <c r="B55" i="3"/>
  <c r="B52" i="3"/>
  <c r="B49" i="3"/>
  <c r="C37" i="3"/>
  <c r="O60" i="4"/>
  <c r="J51" i="3"/>
  <c r="O59" i="4"/>
  <c r="J49" i="3"/>
  <c r="C34" i="3"/>
  <c r="O58" i="4"/>
  <c r="K40" i="3"/>
  <c r="O57" i="4"/>
  <c r="I40" i="3"/>
  <c r="K37" i="3"/>
  <c r="K31" i="3"/>
  <c r="K28" i="3"/>
  <c r="K25" i="3"/>
  <c r="I34" i="3"/>
  <c r="I37" i="3"/>
  <c r="I31" i="3"/>
  <c r="I28" i="3"/>
  <c r="I25" i="3"/>
  <c r="C31" i="3"/>
  <c r="C28" i="3"/>
  <c r="C25" i="3"/>
  <c r="O55" i="4"/>
  <c r="J39" i="3"/>
  <c r="O54" i="4"/>
  <c r="J37" i="3"/>
  <c r="O50" i="4"/>
  <c r="J36" i="3"/>
  <c r="O49" i="4"/>
  <c r="J34" i="3"/>
  <c r="O45" i="4"/>
  <c r="J33" i="3"/>
  <c r="O44" i="4"/>
  <c r="J31" i="3"/>
  <c r="O40" i="4"/>
  <c r="J30" i="3"/>
  <c r="O39" i="4"/>
  <c r="J28" i="3"/>
  <c r="O35" i="4"/>
  <c r="J27" i="3"/>
  <c r="O34" i="4"/>
  <c r="J25" i="3"/>
  <c r="E16" i="2"/>
  <c r="E15" i="2"/>
  <c r="E14" i="2"/>
  <c r="E13" i="2"/>
  <c r="AE17" i="2"/>
  <c r="Y17" i="2"/>
  <c r="U17" i="2"/>
  <c r="Q17" i="2"/>
  <c r="H12" i="2"/>
  <c r="I15" i="2"/>
  <c r="AC10" i="2"/>
  <c r="H23" i="3"/>
  <c r="D23" i="3"/>
  <c r="AB21" i="2"/>
  <c r="E19" i="2"/>
  <c r="E17" i="3"/>
  <c r="E18" i="3"/>
  <c r="F17" i="3"/>
  <c r="C17" i="3"/>
  <c r="C18" i="3"/>
  <c r="AA23" i="2"/>
  <c r="H23" i="2"/>
  <c r="E21" i="2"/>
  <c r="O14" i="4"/>
  <c r="L12" i="2"/>
  <c r="O15" i="4"/>
  <c r="F18" i="3"/>
  <c r="Q44" i="2"/>
  <c r="Q59" i="2"/>
  <c r="E10" i="2"/>
  <c r="D9" i="1"/>
  <c r="Q58" i="2"/>
  <c r="Q43" i="2"/>
  <c r="Z11" i="2"/>
  <c r="Z10" i="2"/>
  <c r="J17" i="3" l="1"/>
  <c r="V12" i="2"/>
</calcChain>
</file>

<file path=xl/sharedStrings.xml><?xml version="1.0" encoding="utf-8"?>
<sst xmlns="http://schemas.openxmlformats.org/spreadsheetml/2006/main" count="401" uniqueCount="248">
  <si>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</si>
  <si>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</si>
  <si>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</si>
  <si>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産業技術大学院大学</t>
    <rPh sb="0" eb="2">
      <t>サンギョウ</t>
    </rPh>
    <rPh sb="2" eb="4">
      <t>ギジュツ</t>
    </rPh>
    <rPh sb="4" eb="7">
      <t>ダイガクイン</t>
    </rPh>
    <rPh sb="7" eb="8">
      <t>ダイ</t>
    </rPh>
    <rPh sb="8" eb="9">
      <t>ガク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</si>
  <si>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</si>
  <si>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</si>
  <si>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志 望 専 攻</t>
    <rPh sb="0" eb="1">
      <t>ココロザシ</t>
    </rPh>
    <rPh sb="2" eb="3">
      <t>ノゾミ</t>
    </rPh>
    <rPh sb="4" eb="5">
      <t>セン</t>
    </rPh>
    <rPh sb="6" eb="7">
      <t>オサム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</si>
  <si>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</si>
  <si>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</si>
  <si>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</si>
  <si>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</si>
  <si>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</si>
  <si>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</si>
  <si>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</si>
  <si>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</si>
  <si>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</si>
  <si>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</si>
  <si>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</si>
  <si>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</si>
  <si>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</si>
  <si>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</si>
  <si>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r>
      <t>障 が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</si>
  <si>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</si>
  <si>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</si>
  <si>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</si>
  <si>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</si>
  <si>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</si>
  <si>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</si>
  <si>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</si>
  <si>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</si>
  <si>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</si>
  <si>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</si>
  <si>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</si>
  <si>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</si>
  <si>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</si>
  <si>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</si>
  <si>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</si>
  <si>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</si>
  <si>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</si>
  <si>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（　　　　　　　　　　　　　　　　　　　　　　　　　　　　　　　　）</t>
    <phoneticPr fontId="3"/>
  </si>
  <si>
    <t>入学希望時期</t>
    <rPh sb="0" eb="2">
      <t>ニュウガク</t>
    </rPh>
    <rPh sb="2" eb="4">
      <t>キボウ</t>
    </rPh>
    <rPh sb="4" eb="6">
      <t>ジキ</t>
    </rPh>
    <phoneticPr fontId="2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</si>
  <si>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</si>
  <si>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産業技術大学院大学　</t>
  </si>
  <si>
    <t>入学時期</t>
    <rPh sb="0" eb="2">
      <t>ニュウガク</t>
    </rPh>
    <rPh sb="2" eb="4">
      <t>ジキ</t>
    </rPh>
    <phoneticPr fontId="10"/>
  </si>
  <si>
    <t>※受験番号</t>
    <rPh sb="1" eb="3">
      <t>ジュケン</t>
    </rPh>
    <rPh sb="3" eb="5">
      <t>バンゴウ</t>
    </rPh>
    <phoneticPr fontId="10"/>
  </si>
  <si>
    <t>ふりがな</t>
    <phoneticPr fontId="10"/>
  </si>
  <si>
    <t>氏名</t>
    <rPh sb="0" eb="2">
      <t>シメイ</t>
    </rPh>
    <phoneticPr fontId="10"/>
  </si>
  <si>
    <t>生年月日</t>
    <rPh sb="0" eb="2">
      <t>セイネン</t>
    </rPh>
    <rPh sb="2" eb="4">
      <t>ガッピ</t>
    </rPh>
    <phoneticPr fontId="10"/>
  </si>
  <si>
    <t>(西暦)</t>
    <rPh sb="1" eb="3">
      <t>セイレキ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</si>
  <si>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</si>
  <si>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</si>
  <si>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</si>
  <si>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※入学日現在</t>
    <rPh sb="1" eb="3">
      <t>ニュウガク</t>
    </rPh>
    <rPh sb="3" eb="4">
      <t>ビ</t>
    </rPh>
    <rPh sb="4" eb="6">
      <t>ゲンザイ</t>
    </rPh>
    <phoneticPr fontId="10"/>
  </si>
  <si>
    <t>現住所</t>
    <rPh sb="0" eb="3">
      <t>ゲンジュウショ</t>
    </rPh>
    <phoneticPr fontId="10"/>
  </si>
  <si>
    <t>〒</t>
    <phoneticPr fontId="10"/>
  </si>
  <si>
    <t>様方</t>
    <rPh sb="0" eb="1">
      <t>サマ</t>
    </rPh>
    <rPh sb="1" eb="2">
      <t>カタ</t>
    </rPh>
    <phoneticPr fontId="10"/>
  </si>
  <si>
    <t>TEL</t>
    <phoneticPr fontId="10"/>
  </si>
  <si>
    <t>連絡先</t>
    <rPh sb="0" eb="3">
      <t>レンラクサキ</t>
    </rPh>
    <phoneticPr fontId="10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</si>
  <si>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10"/>
  </si>
  <si>
    <t>(呼)</t>
    <rPh sb="1" eb="2">
      <t>ヨ</t>
    </rPh>
    <phoneticPr fontId="10"/>
  </si>
  <si>
    <t>Eメールアドレス：</t>
    <phoneticPr fontId="10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</si>
  <si>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</si>
  <si>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</si>
  <si>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10"/>
  </si>
  <si>
    <t>希望する入試</t>
    <rPh sb="0" eb="2">
      <t>キボウ</t>
    </rPh>
    <rPh sb="4" eb="6">
      <t>ニュウシ</t>
    </rPh>
    <phoneticPr fontId="10"/>
  </si>
  <si>
    <t>受験票</t>
    <rPh sb="0" eb="3">
      <t>ジュケンヒョウ</t>
    </rPh>
    <phoneticPr fontId="10"/>
  </si>
  <si>
    <t>ふりがな</t>
    <phoneticPr fontId="10"/>
  </si>
  <si>
    <t>【注意事項】</t>
    <rPh sb="1" eb="3">
      <t>チュウイ</t>
    </rPh>
    <rPh sb="3" eb="5">
      <t>ジコウ</t>
    </rPh>
    <phoneticPr fontId="10"/>
  </si>
  <si>
    <t>１．試験会場は、産業技術大学院大学品川シーサイドキャンパスです。</t>
    <rPh sb="2" eb="4">
      <t>シケン</t>
    </rPh>
    <rPh sb="4" eb="6">
      <t>カイジョウ</t>
    </rPh>
    <rPh sb="8" eb="10">
      <t>サンギョウ</t>
    </rPh>
    <rPh sb="10" eb="12">
      <t>ギジュツ</t>
    </rPh>
    <rPh sb="12" eb="15">
      <t>ダイガクイン</t>
    </rPh>
    <rPh sb="15" eb="17">
      <t>ダイガク</t>
    </rPh>
    <rPh sb="17" eb="19">
      <t>シナガワ</t>
    </rPh>
    <phoneticPr fontId="3"/>
  </si>
  <si>
    <t>調 査 票</t>
    <rPh sb="0" eb="1">
      <t>チョウ</t>
    </rPh>
    <rPh sb="2" eb="3">
      <t>サ</t>
    </rPh>
    <rPh sb="4" eb="5">
      <t>ヒョウ</t>
    </rPh>
    <phoneticPr fontId="3"/>
  </si>
  <si>
    <t>出願する入試</t>
    <rPh sb="0" eb="2">
      <t>シュツガン</t>
    </rPh>
    <rPh sb="4" eb="6">
      <t>ニュウシ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</si>
  <si>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</si>
  <si>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</si>
  <si>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</si>
  <si>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</si>
  <si>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</si>
  <si>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</si>
  <si>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</si>
  <si>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</si>
  <si>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</si>
  <si>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</si>
  <si>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</si>
  <si>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r>
      <t>本専攻の志望理由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rPh sb="0" eb="1">
      <t>ホン</t>
    </rPh>
    <rPh sb="1" eb="3">
      <t>センコウ</t>
    </rPh>
    <rPh sb="4" eb="6">
      <t>シボウ</t>
    </rPh>
    <rPh sb="6" eb="8">
      <t>リユウ</t>
    </rPh>
    <rPh sb="13" eb="14">
      <t>ジ</t>
    </rPh>
    <rPh sb="14" eb="16">
      <t>イジョウ</t>
    </rPh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</si>
  <si>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</si>
  <si>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</si>
  <si>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</si>
  <si>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正規の　　修業年限</t>
    <rPh sb="0" eb="2">
      <t>セイキ</t>
    </rPh>
    <rPh sb="5" eb="7">
      <t>シュウギョウ</t>
    </rPh>
    <rPh sb="7" eb="9">
      <t>ネンゲン</t>
    </rPh>
    <phoneticPr fontId="3"/>
  </si>
  <si>
    <t>入学及び卒業年月日</t>
    <rPh sb="0" eb="2">
      <t>ニュウガク</t>
    </rPh>
    <rPh sb="2" eb="3">
      <t>オヨ</t>
    </rPh>
    <rPh sb="4" eb="6">
      <t>ソツギョウ</t>
    </rPh>
    <rPh sb="6" eb="9">
      <t>ネンガッピ</t>
    </rPh>
    <phoneticPr fontId="3"/>
  </si>
  <si>
    <t>在学　　　年数</t>
    <rPh sb="0" eb="2">
      <t>ザイガク</t>
    </rPh>
    <rPh sb="5" eb="7">
      <t>ネンスウ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</si>
  <si>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</si>
  <si>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</si>
  <si>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</si>
  <si>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</si>
  <si>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</si>
  <si>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</si>
  <si>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</si>
  <si>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</si>
  <si>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</si>
  <si>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</si>
  <si>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</si>
  <si>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取得資格・語学力等</t>
    <rPh sb="0" eb="2">
      <t>シュトク</t>
    </rPh>
    <rPh sb="2" eb="4">
      <t>シカク</t>
    </rPh>
    <rPh sb="5" eb="8">
      <t>ゴガクリョク</t>
    </rPh>
    <rPh sb="8" eb="9">
      <t>トウ</t>
    </rPh>
    <phoneticPr fontId="3"/>
  </si>
  <si>
    <t>現在の職業
(現役学生は在学中の学校を記入して下さい。)</t>
    <rPh sb="0" eb="2">
      <t>ゲンザイ</t>
    </rPh>
    <rPh sb="3" eb="5">
      <t>ショクギョウ</t>
    </rPh>
    <rPh sb="7" eb="9">
      <t>ゲンエキ</t>
    </rPh>
    <rPh sb="9" eb="11">
      <t>ガクセイ</t>
    </rPh>
    <rPh sb="12" eb="14">
      <t>ザイガク</t>
    </rPh>
    <rPh sb="14" eb="15">
      <t>チュウ</t>
    </rPh>
    <rPh sb="16" eb="18">
      <t>ガッコウ</t>
    </rPh>
    <rPh sb="19" eb="21">
      <t>キニュウ</t>
    </rPh>
    <rPh sb="23" eb="24">
      <t>クダ</t>
    </rPh>
    <phoneticPr fontId="3"/>
  </si>
  <si>
    <t>　勤務先・所属</t>
    <rPh sb="1" eb="3">
      <t>キンム</t>
    </rPh>
    <rPh sb="3" eb="4">
      <t>サキ</t>
    </rPh>
    <rPh sb="5" eb="7">
      <t>ショゾク</t>
    </rPh>
    <phoneticPr fontId="3"/>
  </si>
  <si>
    <t>（注意）</t>
    <rPh sb="1" eb="3">
      <t>チュウイ</t>
    </rPh>
    <phoneticPr fontId="3"/>
  </si>
  <si>
    <r>
      <t>　１．</t>
    </r>
    <r>
      <rPr>
        <u/>
        <sz val="1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</si>
  <si>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</si>
  <si>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 xml:space="preserve">  勤務先住所</t>
    <rPh sb="2" eb="5">
      <t>キンムサキ</t>
    </rPh>
    <rPh sb="5" eb="7">
      <t>ジュウショ</t>
    </rPh>
    <phoneticPr fontId="3"/>
  </si>
  <si>
    <t>　３．職歴・研究歴は、複数ある場合は直近のものを3つまで記入すること。
　　　また可能であれば、証明書を添付すること。</t>
    <rPh sb="6" eb="8">
      <t>ケンキュウ</t>
    </rPh>
    <rPh sb="8" eb="9">
      <t>レキ</t>
    </rPh>
    <rPh sb="28" eb="30">
      <t>キニュウ</t>
    </rPh>
    <rPh sb="41" eb="43">
      <t>カノウ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</si>
  <si>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</si>
  <si>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　職名</t>
    <rPh sb="1" eb="3">
      <t>ショクメイ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</si>
  <si>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</si>
  <si>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</si>
  <si>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</si>
  <si>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</si>
  <si>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</si>
  <si>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</si>
  <si>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</si>
  <si>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</si>
  <si>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</si>
  <si>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志望専攻</t>
    <rPh sb="0" eb="2">
      <t>シボウ</t>
    </rPh>
    <rPh sb="2" eb="4">
      <t>センコウ</t>
    </rPh>
    <phoneticPr fontId="2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</si>
  <si>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</si>
  <si>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</si>
  <si>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</si>
  <si>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</si>
  <si>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</si>
  <si>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</si>
  <si>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</si>
  <si>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10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</si>
  <si>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</si>
  <si>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</si>
  <si>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</si>
  <si>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</si>
  <si>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</si>
  <si>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</si>
  <si>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</si>
  <si>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</si>
  <si>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</si>
  <si>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</si>
  <si>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</si>
  <si>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</si>
  <si>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</si>
  <si>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</si>
  <si>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</si>
  <si>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</si>
  <si>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</si>
  <si>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</si>
  <si>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</si>
  <si>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</si>
  <si>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</si>
  <si>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</si>
  <si>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</si>
  <si>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</si>
  <si>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</si>
  <si>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</si>
  <si>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</si>
  <si>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</si>
  <si>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</si>
  <si>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</si>
  <si>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</si>
  <si>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</si>
  <si>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</si>
  <si>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</si>
  <si>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</si>
  <si>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</si>
  <si>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</si>
  <si>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</si>
  <si>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</si>
  <si>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</si>
  <si>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</si>
  <si>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</si>
  <si>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</si>
  <si>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</si>
  <si>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</si>
  <si>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</si>
  <si>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</si>
  <si>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</si>
  <si>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職歴・研究歴
（直近のもの３つまで）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</si>
  <si>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</si>
  <si>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</si>
  <si>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</si>
  <si>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</si>
  <si>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</si>
  <si>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</si>
  <si>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</si>
  <si>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</si>
  <si>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</si>
  <si>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大学での学習活動
（卒業論文、参加ゼミ等）又は現在の業務等について記入してください。
（200字以上）</t>
    <phoneticPr fontId="2"/>
  </si>
  <si>
    <t>入力文字数</t>
    <rPh sb="0" eb="2">
      <t>ニュウリョク</t>
    </rPh>
    <rPh sb="2" eb="5">
      <t>モジスウ</t>
    </rPh>
    <phoneticPr fontId="2"/>
  </si>
  <si>
    <t>本専攻の志望理由
（200字以上）</t>
    <phoneticPr fontId="2"/>
  </si>
  <si>
    <t>取得資格・語学力等</t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</si>
  <si>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</si>
  <si>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</si>
  <si>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</si>
  <si>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</si>
  <si>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</si>
  <si>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</si>
  <si>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</si>
  <si>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</si>
  <si>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</si>
  <si>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</si>
  <si>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</si>
  <si>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</si>
  <si>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</si>
  <si>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</si>
  <si>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</si>
  <si>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</si>
  <si>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</si>
  <si>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</si>
  <si>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r>
      <t>国籍</t>
    </r>
    <r>
      <rPr>
        <sz val="8"/>
        <color theme="1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10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</si>
  <si>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</si>
  <si>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2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</si>
  <si>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</si>
  <si>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</si>
  <si>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</si>
  <si>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７．裏面に振込金(兼手数料)受取書(原本)を貼り付けてください。</t>
    <rPh sb="2" eb="4">
      <t>ウラメン</t>
    </rPh>
    <rPh sb="5" eb="7">
      <t>フリコミ</t>
    </rPh>
    <rPh sb="7" eb="8">
      <t>キン</t>
    </rPh>
    <rPh sb="9" eb="10">
      <t>ケン</t>
    </rPh>
    <rPh sb="10" eb="13">
      <t>テスウリョウ</t>
    </rPh>
    <rPh sb="14" eb="17">
      <t>ウケトリショ</t>
    </rPh>
    <rPh sb="18" eb="20">
      <t>ゲンポン</t>
    </rPh>
    <rPh sb="22" eb="23">
      <t>ハ</t>
    </rPh>
    <rPh sb="24" eb="25">
      <t>ツ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</si>
  <si>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10"/>
  </si>
  <si>
    <r>
      <t xml:space="preserve">最終学歴
</t>
    </r>
    <r>
      <rPr>
        <sz val="9"/>
        <color theme="1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rPh sb="6" eb="8">
      <t>ガクブ</t>
    </rPh>
    <rPh sb="9" eb="11">
      <t>ガッカ</t>
    </rPh>
    <rPh sb="12" eb="13">
      <t>トウ</t>
    </rPh>
    <rPh sb="14" eb="16">
      <t>キニュウ</t>
    </rPh>
    <phoneticPr fontId="10"/>
  </si>
  <si>
    <t>高専専攻科対象推薦入試</t>
    <rPh sb="0" eb="5">
      <t>コウセンセンコウカ</t>
    </rPh>
    <rPh sb="5" eb="7">
      <t>タイショウ</t>
    </rPh>
    <rPh sb="7" eb="9">
      <t>スイセン</t>
    </rPh>
    <rPh sb="9" eb="11">
      <t>ニュウシ</t>
    </rPh>
    <phoneticPr fontId="2"/>
  </si>
  <si>
    <t>産業技術研究科　高専専攻科対象推薦入試　入学志願票</t>
    <rPh sb="8" eb="10">
      <t>コウセン</t>
    </rPh>
    <rPh sb="10" eb="13">
      <t>センコウカ</t>
    </rPh>
    <rPh sb="13" eb="15">
      <t>タイショウ</t>
    </rPh>
    <rPh sb="15" eb="17">
      <t>スイセン</t>
    </rPh>
    <rPh sb="17" eb="19">
      <t>ニュウシ</t>
    </rPh>
    <phoneticPr fontId="10"/>
  </si>
  <si>
    <t>希望する入学時期</t>
    <rPh sb="0" eb="2">
      <t>キボウ</t>
    </rPh>
    <rPh sb="4" eb="6">
      <t>ニュウガク</t>
    </rPh>
    <rPh sb="6" eb="8">
      <t>ジキ</t>
    </rPh>
    <phoneticPr fontId="3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</si>
  <si>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</si>
  <si>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</si>
  <si>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</si>
  <si>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</si>
  <si>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>　第３期高専専攻科対象推薦入試</t>
    <rPh sb="1" eb="2">
      <t>ダイ</t>
    </rPh>
    <rPh sb="3" eb="4">
      <t>キ</t>
    </rPh>
    <rPh sb="4" eb="6">
      <t>コウセン</t>
    </rPh>
    <rPh sb="6" eb="9">
      <t>センコウカ</t>
    </rPh>
    <rPh sb="9" eb="11">
      <t>タイショウ</t>
    </rPh>
    <rPh sb="11" eb="13">
      <t>スイセン</t>
    </rPh>
    <rPh sb="13" eb="15">
      <t>ニュウシ</t>
    </rPh>
    <phoneticPr fontId="3"/>
  </si>
  <si>
    <t>　第３期高専専攻科対象推薦入試</t>
    <rPh sb="4" eb="6">
      <t>コウセン</t>
    </rPh>
    <rPh sb="6" eb="9">
      <t>センコウカ</t>
    </rPh>
    <rPh sb="9" eb="11">
      <t>タイショウ</t>
    </rPh>
    <rPh sb="11" eb="13">
      <t>スイセン</t>
    </rPh>
    <rPh sb="13" eb="15">
      <t>ニュウシ</t>
    </rPh>
    <phoneticPr fontId="2"/>
  </si>
  <si>
    <t>〒</t>
    <phoneticPr fontId="2"/>
  </si>
  <si>
    <r>
      <t>計</t>
    </r>
    <r>
      <rPr>
        <b/>
        <sz val="11"/>
        <rFont val="ＭＳ ゴシック"/>
        <family val="3"/>
        <charset val="128"/>
      </rPr>
      <t>(全就業年数)</t>
    </r>
    <rPh sb="0" eb="1">
      <t>ケイ</t>
    </rPh>
    <rPh sb="2" eb="7">
      <t>ゼンシュウギョウネンスウ</t>
    </rPh>
    <phoneticPr fontId="2"/>
  </si>
  <si>
    <t>　創造技術コース</t>
    <rPh sb="1" eb="3">
      <t>ソウゾウ</t>
    </rPh>
    <rPh sb="3" eb="5">
      <t>ギジュツ</t>
    </rPh>
    <phoneticPr fontId="3"/>
  </si>
  <si>
    <t>　情報アーキテクチャコース</t>
    <rPh sb="1" eb="3">
      <t>ジョウホウ</t>
    </rPh>
    <phoneticPr fontId="3"/>
  </si>
  <si>
    <t>出願するコース</t>
    <rPh sb="0" eb="2">
      <t>シュツガン</t>
    </rPh>
    <phoneticPr fontId="3"/>
  </si>
  <si>
    <t>　事業設計工学コース</t>
    <rPh sb="1" eb="7">
      <t>ジギョウセッケイコウガク</t>
    </rPh>
    <phoneticPr fontId="3"/>
  </si>
  <si>
    <t>　令和2(2020)年4月</t>
    <rPh sb="1" eb="3">
      <t>レイワ</t>
    </rPh>
    <phoneticPr fontId="3"/>
  </si>
  <si>
    <t>　実施日：令和元年11月17日（日）</t>
    <rPh sb="5" eb="7">
      <t>レイワ</t>
    </rPh>
    <rPh sb="7" eb="8">
      <t>ガン</t>
    </rPh>
    <rPh sb="8" eb="9">
      <t>ネン</t>
    </rPh>
    <rPh sb="11" eb="12">
      <t>ガツ</t>
    </rPh>
    <rPh sb="14" eb="15">
      <t>ニチ</t>
    </rPh>
    <rPh sb="16" eb="17">
      <t>ニチ</t>
    </rPh>
    <phoneticPr fontId="3"/>
  </si>
  <si>
    <t>情報アーキテクチャコース</t>
  </si>
  <si>
    <t>創造技術コース</t>
  </si>
  <si>
    <t>事業設計工学コース</t>
    <rPh sb="0" eb="6">
      <t>ジギョウセッケイコウガク</t>
    </rPh>
    <phoneticPr fontId="2"/>
  </si>
  <si>
    <t>☑</t>
    <phoneticPr fontId="2"/>
  </si>
  <si>
    <t>令和2(2020)年4月</t>
    <phoneticPr fontId="2"/>
  </si>
  <si>
    <t>第３期高専専攻科対象推薦入試　　実施日:令和元年11月17日（日）</t>
    <rPh sb="0" eb="1">
      <t>ダイ</t>
    </rPh>
    <rPh sb="2" eb="3">
      <t>キ</t>
    </rPh>
    <rPh sb="3" eb="5">
      <t>コウセン</t>
    </rPh>
    <rPh sb="5" eb="8">
      <t>センコウカ</t>
    </rPh>
    <rPh sb="8" eb="10">
      <t>タイショウ</t>
    </rPh>
    <rPh sb="10" eb="12">
      <t>スイセン</t>
    </rPh>
    <rPh sb="12" eb="14">
      <t>ニュウシ</t>
    </rPh>
    <rPh sb="20" eb="21">
      <t>レイ</t>
    </rPh>
    <rPh sb="21" eb="22">
      <t>ワ</t>
    </rPh>
    <rPh sb="22" eb="23">
      <t>ガン</t>
    </rPh>
    <rPh sb="23" eb="24">
      <t>ネン</t>
    </rPh>
    <rPh sb="24" eb="25">
      <t>ヘイネン</t>
    </rPh>
    <rPh sb="26" eb="27">
      <t>ガツ</t>
    </rPh>
    <rPh sb="29" eb="30">
      <t>ニチ</t>
    </rPh>
    <rPh sb="31" eb="32">
      <t>ニチ</t>
    </rPh>
    <phoneticPr fontId="2"/>
  </si>
  <si>
    <t>☑</t>
    <phoneticPr fontId="2"/>
  </si>
  <si>
    <t>令和2(2020)年4月</t>
    <rPh sb="9" eb="10">
      <t>ネン</t>
    </rPh>
    <rPh sb="11" eb="12">
      <t>ガツ</t>
    </rPh>
    <phoneticPr fontId="2"/>
  </si>
  <si>
    <t>令和2(2020)年4月</t>
    <rPh sb="0" eb="2">
      <t>レイワ</t>
    </rPh>
    <phoneticPr fontId="2"/>
  </si>
  <si>
    <t>情報アーキテクチャコース</t>
    <rPh sb="0" eb="2">
      <t>ジョウホウ</t>
    </rPh>
    <phoneticPr fontId="2"/>
  </si>
  <si>
    <t>創造技術コース</t>
    <rPh sb="0" eb="2">
      <t>ソウゾウ</t>
    </rPh>
    <rPh sb="2" eb="4">
      <t>ギジュツ</t>
    </rPh>
    <phoneticPr fontId="2"/>
  </si>
  <si>
    <t>事業設計工学コース</t>
    <rPh sb="0" eb="6">
      <t>ジギョウセッケイコウガク</t>
    </rPh>
    <phoneticPr fontId="2"/>
  </si>
  <si>
    <r>
      <t>高専での学習活動等について
記入してください。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rPh sb="0" eb="2">
      <t>コウセン</t>
    </rPh>
    <rPh sb="8" eb="9">
      <t>トウ</t>
    </rPh>
    <phoneticPr fontId="3"/>
  </si>
  <si>
    <t>志望コース</t>
    <rPh sb="0" eb="2">
      <t>シボウ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</si>
</sst>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4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.5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70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7" xfId="1" applyBorder="1">
      <alignment vertical="center"/>
    </xf>
    <xf numFmtId="0" fontId="1" fillId="0" borderId="1" xfId="1" applyBorder="1">
      <alignment vertical="center"/>
    </xf>
    <xf numFmtId="0" fontId="1" fillId="0" borderId="6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12" xfId="1" applyBorder="1">
      <alignment vertical="center"/>
    </xf>
    <xf numFmtId="0" fontId="1" fillId="0" borderId="0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18" xfId="1" applyBorder="1">
      <alignment vertical="center"/>
    </xf>
    <xf numFmtId="0" fontId="1" fillId="0" borderId="4" xfId="1" applyFont="1" applyBorder="1" applyAlignment="1">
      <alignment horizontal="right"/>
    </xf>
    <xf numFmtId="0" fontId="1" fillId="0" borderId="4" xfId="1" applyFont="1" applyBorder="1" applyAlignment="1"/>
    <xf numFmtId="0" fontId="1" fillId="0" borderId="17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9" xfId="1" applyBorder="1" applyAlignme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left" vertical="center"/>
    </xf>
    <xf numFmtId="0" fontId="1" fillId="0" borderId="0" xfId="6">
      <alignment vertical="center"/>
    </xf>
    <xf numFmtId="0" fontId="17" fillId="0" borderId="76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7" fillId="0" borderId="48" xfId="6" applyFont="1" applyBorder="1" applyAlignment="1">
      <alignment vertical="center"/>
    </xf>
    <xf numFmtId="0" fontId="17" fillId="0" borderId="65" xfId="6" applyFont="1" applyBorder="1" applyAlignment="1">
      <alignment vertical="center"/>
    </xf>
    <xf numFmtId="0" fontId="17" fillId="0" borderId="40" xfId="6" applyFont="1" applyBorder="1" applyAlignment="1">
      <alignment horizontal="center" vertical="center"/>
    </xf>
    <xf numFmtId="0" fontId="16" fillId="0" borderId="76" xfId="6" applyFont="1" applyBorder="1" applyAlignment="1">
      <alignment horizontal="center" vertical="center" wrapText="1"/>
    </xf>
    <xf numFmtId="0" fontId="16" fillId="0" borderId="66" xfId="6" applyFont="1" applyBorder="1" applyAlignment="1">
      <alignment horizontal="center" vertical="center" wrapText="1"/>
    </xf>
    <xf numFmtId="0" fontId="0" fillId="0" borderId="0" xfId="6" applyFont="1">
      <alignment vertical="center"/>
    </xf>
    <xf numFmtId="0" fontId="16" fillId="0" borderId="40" xfId="6" applyFont="1" applyBorder="1" applyAlignment="1">
      <alignment horizontal="center" vertical="center"/>
    </xf>
    <xf numFmtId="0" fontId="16" fillId="0" borderId="76" xfId="6" applyFont="1" applyBorder="1" applyAlignment="1">
      <alignment horizontal="center" vertical="center"/>
    </xf>
    <xf numFmtId="0" fontId="16" fillId="0" borderId="66" xfId="6" applyFont="1" applyBorder="1" applyAlignment="1">
      <alignment horizontal="center" vertical="center"/>
    </xf>
    <xf numFmtId="0" fontId="14" fillId="0" borderId="0" xfId="5" applyFont="1" applyBorder="1" applyAlignment="1">
      <alignment vertical="center"/>
    </xf>
    <xf numFmtId="0" fontId="17" fillId="0" borderId="0" xfId="6" applyFont="1" applyAlignment="1">
      <alignment vertical="center"/>
    </xf>
    <xf numFmtId="0" fontId="17" fillId="0" borderId="0" xfId="6" applyFont="1">
      <alignment vertical="center"/>
    </xf>
    <xf numFmtId="0" fontId="17" fillId="0" borderId="4" xfId="1" applyFont="1" applyBorder="1" applyAlignment="1">
      <alignment horizontal="right"/>
    </xf>
    <xf numFmtId="0" fontId="14" fillId="0" borderId="17" xfId="5" applyFont="1" applyBorder="1" applyAlignment="1">
      <alignment vertical="center" wrapText="1"/>
    </xf>
    <xf numFmtId="0" fontId="17" fillId="0" borderId="0" xfId="6" applyFont="1" applyBorder="1">
      <alignment vertical="center"/>
    </xf>
    <xf numFmtId="0" fontId="17" fillId="0" borderId="0" xfId="5" applyFont="1" applyBorder="1">
      <alignment vertical="center"/>
    </xf>
    <xf numFmtId="0" fontId="14" fillId="0" borderId="17" xfId="5" applyFont="1" applyBorder="1">
      <alignment vertical="center"/>
    </xf>
    <xf numFmtId="0" fontId="14" fillId="0" borderId="48" xfId="5" applyFont="1" applyBorder="1" applyAlignment="1">
      <alignment vertical="center"/>
    </xf>
    <xf numFmtId="0" fontId="17" fillId="0" borderId="17" xfId="5" applyFont="1" applyBorder="1" applyAlignment="1">
      <alignment vertical="center"/>
    </xf>
    <xf numFmtId="0" fontId="22" fillId="0" borderId="0" xfId="6" applyFont="1">
      <alignment vertical="center"/>
    </xf>
    <xf numFmtId="0" fontId="14" fillId="0" borderId="54" xfId="5" applyFont="1" applyBorder="1" applyAlignment="1">
      <alignment vertical="center"/>
    </xf>
    <xf numFmtId="0" fontId="17" fillId="0" borderId="0" xfId="5" applyFont="1" applyAlignment="1">
      <alignment horizontal="center" vertical="center" wrapText="1"/>
    </xf>
    <xf numFmtId="0" fontId="17" fillId="0" borderId="0" xfId="5" applyFo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5" fillId="0" borderId="17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right"/>
    </xf>
    <xf numFmtId="0" fontId="1" fillId="0" borderId="18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5" fillId="0" borderId="18" xfId="1" applyFont="1" applyBorder="1" applyAlignment="1">
      <alignment horizontal="center" vertical="center" shrinkToFit="1"/>
    </xf>
    <xf numFmtId="0" fontId="1" fillId="0" borderId="17" xfId="1" applyBorder="1">
      <alignment vertical="center"/>
    </xf>
    <xf numFmtId="0" fontId="24" fillId="0" borderId="0" xfId="0" applyFont="1">
      <alignment vertical="center"/>
    </xf>
    <xf numFmtId="14" fontId="24" fillId="0" borderId="0" xfId="0" applyNumberFormat="1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" fillId="0" borderId="13" xfId="1" applyBorder="1" applyAlignment="1">
      <alignment horizontal="right" vertical="center"/>
    </xf>
    <xf numFmtId="0" fontId="24" fillId="0" borderId="8" xfId="0" applyFont="1" applyBorder="1">
      <alignment vertical="center"/>
    </xf>
    <xf numFmtId="0" fontId="24" fillId="0" borderId="8" xfId="0" applyFont="1" applyBorder="1" applyAlignment="1">
      <alignment horizontal="center" vertical="center"/>
    </xf>
    <xf numFmtId="0" fontId="24" fillId="3" borderId="5" xfId="0" applyFont="1" applyFill="1" applyBorder="1">
      <alignment vertical="center"/>
    </xf>
    <xf numFmtId="0" fontId="24" fillId="3" borderId="7" xfId="0" applyFont="1" applyFill="1" applyBorder="1">
      <alignment vertical="center"/>
    </xf>
    <xf numFmtId="0" fontId="24" fillId="3" borderId="6" xfId="0" applyFont="1" applyFill="1" applyBorder="1">
      <alignment vertical="center"/>
    </xf>
    <xf numFmtId="0" fontId="24" fillId="2" borderId="5" xfId="0" applyFont="1" applyFill="1" applyBorder="1">
      <alignment vertical="center"/>
    </xf>
    <xf numFmtId="0" fontId="24" fillId="2" borderId="7" xfId="0" applyFont="1" applyFill="1" applyBorder="1">
      <alignment vertical="center"/>
    </xf>
    <xf numFmtId="0" fontId="24" fillId="2" borderId="6" xfId="0" applyFont="1" applyFill="1" applyBorder="1">
      <alignment vertical="center"/>
    </xf>
    <xf numFmtId="0" fontId="24" fillId="0" borderId="0" xfId="0" applyFont="1" applyAlignment="1">
      <alignment horizontal="right" vertical="center"/>
    </xf>
    <xf numFmtId="0" fontId="24" fillId="0" borderId="8" xfId="0" applyFont="1" applyBorder="1" applyAlignment="1">
      <alignment vertical="center" shrinkToFit="1"/>
    </xf>
    <xf numFmtId="0" fontId="24" fillId="0" borderId="0" xfId="0" applyFont="1" applyAlignment="1">
      <alignment horizontal="left" vertical="center"/>
    </xf>
    <xf numFmtId="176" fontId="24" fillId="0" borderId="0" xfId="0" applyNumberFormat="1" applyFont="1">
      <alignment vertical="center"/>
    </xf>
    <xf numFmtId="0" fontId="17" fillId="0" borderId="47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7" fillId="0" borderId="9" xfId="6" applyFont="1" applyBorder="1" applyAlignment="1">
      <alignment horizontal="right"/>
    </xf>
    <xf numFmtId="0" fontId="20" fillId="0" borderId="82" xfId="6" applyFont="1" applyBorder="1" applyAlignment="1">
      <alignment horizontal="right" vertical="center" wrapText="1"/>
    </xf>
    <xf numFmtId="0" fontId="17" fillId="0" borderId="17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0" borderId="81" xfId="6" applyFont="1" applyBorder="1" applyAlignment="1">
      <alignment horizontal="right"/>
    </xf>
    <xf numFmtId="0" fontId="17" fillId="0" borderId="87" xfId="6" applyFont="1" applyBorder="1" applyAlignment="1">
      <alignment horizontal="right"/>
    </xf>
    <xf numFmtId="0" fontId="17" fillId="0" borderId="54" xfId="6" applyFont="1" applyBorder="1" applyAlignment="1">
      <alignment horizontal="right"/>
    </xf>
    <xf numFmtId="0" fontId="17" fillId="0" borderId="88" xfId="6" applyFont="1" applyBorder="1">
      <alignment vertical="center"/>
    </xf>
    <xf numFmtId="0" fontId="17" fillId="0" borderId="55" xfId="6" applyFont="1" applyBorder="1" applyAlignment="1">
      <alignment horizontal="right"/>
    </xf>
    <xf numFmtId="0" fontId="17" fillId="0" borderId="65" xfId="6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4" fillId="0" borderId="44" xfId="0" applyFont="1" applyBorder="1">
      <alignment vertical="center"/>
    </xf>
    <xf numFmtId="0" fontId="24" fillId="0" borderId="4" xfId="0" applyFont="1" applyBorder="1" applyAlignment="1">
      <alignment horizontal="left" vertical="center"/>
    </xf>
    <xf numFmtId="0" fontId="24" fillId="0" borderId="61" xfId="0" applyFont="1" applyBorder="1">
      <alignment vertical="center"/>
    </xf>
    <xf numFmtId="0" fontId="24" fillId="0" borderId="71" xfId="0" applyFont="1" applyBorder="1" applyAlignment="1">
      <alignment horizontal="left" vertical="center"/>
    </xf>
    <xf numFmtId="0" fontId="24" fillId="0" borderId="46" xfId="0" applyFont="1" applyBorder="1" applyAlignment="1">
      <alignment vertical="center" shrinkToFit="1"/>
    </xf>
    <xf numFmtId="0" fontId="24" fillId="5" borderId="45" xfId="0" applyFont="1" applyFill="1" applyBorder="1">
      <alignment vertical="center"/>
    </xf>
    <xf numFmtId="0" fontId="24" fillId="0" borderId="45" xfId="0" applyFont="1" applyBorder="1" applyAlignment="1">
      <alignment horizontal="center" vertical="center"/>
    </xf>
    <xf numFmtId="0" fontId="24" fillId="0" borderId="52" xfId="0" applyFont="1" applyBorder="1" applyAlignment="1">
      <alignment vertical="center" shrinkToFit="1"/>
    </xf>
    <xf numFmtId="0" fontId="24" fillId="0" borderId="96" xfId="0" applyFont="1" applyBorder="1" applyAlignment="1">
      <alignment vertical="center" shrinkToFit="1"/>
    </xf>
    <xf numFmtId="0" fontId="25" fillId="4" borderId="52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left" vertical="center"/>
    </xf>
    <xf numFmtId="0" fontId="24" fillId="0" borderId="53" xfId="0" applyFont="1" applyBorder="1">
      <alignment vertical="center"/>
    </xf>
    <xf numFmtId="0" fontId="24" fillId="0" borderId="40" xfId="0" applyFont="1" applyBorder="1">
      <alignment vertical="center"/>
    </xf>
    <xf numFmtId="0" fontId="25" fillId="4" borderId="51" xfId="0" applyFont="1" applyFill="1" applyBorder="1" applyAlignment="1">
      <alignment horizontal="center" vertical="center"/>
    </xf>
    <xf numFmtId="177" fontId="33" fillId="0" borderId="61" xfId="0" applyNumberFormat="1" applyFont="1" applyBorder="1" applyAlignment="1">
      <alignment vertical="center"/>
    </xf>
    <xf numFmtId="0" fontId="24" fillId="0" borderId="4" xfId="0" applyFont="1" applyBorder="1" applyAlignment="1">
      <alignment vertical="top" wrapText="1"/>
    </xf>
    <xf numFmtId="0" fontId="17" fillId="0" borderId="62" xfId="6" applyFont="1" applyBorder="1" applyAlignment="1">
      <alignment horizontal="right"/>
    </xf>
    <xf numFmtId="0" fontId="35" fillId="0" borderId="0" xfId="0" applyFont="1" applyAlignment="1">
      <alignment horizontal="left" vertical="center"/>
    </xf>
    <xf numFmtId="0" fontId="1" fillId="0" borderId="6" xfId="1" applyBorder="1" applyAlignment="1">
      <alignment vertical="center"/>
    </xf>
    <xf numFmtId="0" fontId="24" fillId="0" borderId="8" xfId="0" applyFont="1" applyFill="1" applyBorder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shrinkToFit="1"/>
    </xf>
    <xf numFmtId="0" fontId="24" fillId="2" borderId="8" xfId="0" applyFont="1" applyFill="1" applyBorder="1" applyAlignment="1" applyProtection="1">
      <alignment horizontal="center" vertical="center" shrinkToFit="1"/>
      <protection locked="0"/>
    </xf>
    <xf numFmtId="0" fontId="24" fillId="3" borderId="45" xfId="0" applyFont="1" applyFill="1" applyBorder="1" applyAlignment="1" applyProtection="1">
      <alignment vertical="center" shrinkToFit="1"/>
      <protection locked="0"/>
    </xf>
    <xf numFmtId="0" fontId="24" fillId="2" borderId="8" xfId="0" applyFont="1" applyFill="1" applyBorder="1" applyAlignment="1" applyProtection="1">
      <alignment vertical="center" shrinkToFit="1"/>
      <protection locked="0"/>
    </xf>
    <xf numFmtId="0" fontId="9" fillId="0" borderId="4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9" fillId="0" borderId="0" xfId="4" applyFont="1" applyBorder="1" applyProtection="1">
      <alignment vertical="center"/>
      <protection locked="0"/>
    </xf>
    <xf numFmtId="0" fontId="9" fillId="0" borderId="0" xfId="4" applyFont="1" applyProtection="1">
      <alignment vertical="center"/>
    </xf>
    <xf numFmtId="0" fontId="9" fillId="0" borderId="5" xfId="4" applyFont="1" applyBorder="1" applyAlignment="1" applyProtection="1">
      <alignment vertical="center"/>
    </xf>
    <xf numFmtId="0" fontId="9" fillId="0" borderId="7" xfId="4" applyFont="1" applyBorder="1" applyAlignment="1" applyProtection="1">
      <alignment vertical="center"/>
    </xf>
    <xf numFmtId="0" fontId="9" fillId="0" borderId="7" xfId="4" applyFont="1" applyBorder="1" applyProtection="1">
      <alignment vertical="center"/>
    </xf>
    <xf numFmtId="0" fontId="9" fillId="0" borderId="7" xfId="4" applyFont="1" applyBorder="1" applyAlignment="1" applyProtection="1">
      <alignment horizontal="left" vertical="center"/>
    </xf>
    <xf numFmtId="0" fontId="9" fillId="0" borderId="47" xfId="4" applyFont="1" applyBorder="1" applyProtection="1">
      <alignment vertical="center"/>
    </xf>
    <xf numFmtId="0" fontId="9" fillId="0" borderId="0" xfId="4" applyFont="1" applyBorder="1" applyProtection="1">
      <alignment vertical="center"/>
    </xf>
    <xf numFmtId="0" fontId="9" fillId="0" borderId="0" xfId="4" applyFont="1" applyBorder="1" applyAlignment="1" applyProtection="1">
      <alignment horizontal="left" vertical="center"/>
    </xf>
    <xf numFmtId="0" fontId="9" fillId="0" borderId="2" xfId="4" applyFont="1" applyBorder="1" applyProtection="1">
      <alignment vertical="center"/>
    </xf>
    <xf numFmtId="0" fontId="27" fillId="0" borderId="4" xfId="4" applyFont="1" applyBorder="1" applyAlignment="1" applyProtection="1">
      <alignment vertical="center"/>
    </xf>
    <xf numFmtId="0" fontId="9" fillId="0" borderId="4" xfId="4" applyFont="1" applyBorder="1" applyProtection="1">
      <alignment vertical="center"/>
    </xf>
    <xf numFmtId="0" fontId="9" fillId="0" borderId="49" xfId="4" applyFont="1" applyBorder="1" applyProtection="1">
      <alignment vertical="center"/>
    </xf>
    <xf numFmtId="0" fontId="9" fillId="0" borderId="1" xfId="4" applyFont="1" applyBorder="1" applyProtection="1">
      <alignment vertical="center"/>
    </xf>
    <xf numFmtId="0" fontId="9" fillId="0" borderId="48" xfId="4" applyFont="1" applyBorder="1" applyProtection="1">
      <alignment vertical="center"/>
    </xf>
    <xf numFmtId="0" fontId="9" fillId="0" borderId="54" xfId="4" applyFont="1" applyBorder="1" applyProtection="1">
      <alignment vertical="center"/>
    </xf>
    <xf numFmtId="0" fontId="12" fillId="0" borderId="0" xfId="4" applyFont="1" applyAlignment="1" applyProtection="1">
      <alignment vertical="center"/>
    </xf>
    <xf numFmtId="0" fontId="12" fillId="0" borderId="48" xfId="4" applyFont="1" applyBorder="1" applyAlignment="1" applyProtection="1">
      <alignment vertical="center"/>
    </xf>
    <xf numFmtId="0" fontId="11" fillId="0" borderId="0" xfId="4" applyFont="1" applyAlignment="1" applyProtection="1">
      <alignment vertical="center" textRotation="255"/>
    </xf>
    <xf numFmtId="0" fontId="17" fillId="0" borderId="8" xfId="6" applyFont="1" applyBorder="1" applyAlignment="1" applyProtection="1">
      <alignment horizontal="center" vertical="center" shrinkToFit="1"/>
      <protection locked="0"/>
    </xf>
    <xf numFmtId="0" fontId="17" fillId="0" borderId="5" xfId="6" applyFont="1" applyBorder="1" applyAlignment="1" applyProtection="1">
      <alignment horizontal="center" vertical="center"/>
      <protection locked="0"/>
    </xf>
    <xf numFmtId="0" fontId="20" fillId="0" borderId="44" xfId="6" applyFont="1" applyBorder="1" applyAlignment="1" applyProtection="1">
      <alignment horizontal="right" vertical="center" wrapText="1"/>
      <protection locked="0"/>
    </xf>
    <xf numFmtId="0" fontId="20" fillId="0" borderId="61" xfId="6" applyFont="1" applyBorder="1" applyAlignment="1" applyProtection="1">
      <alignment horizontal="right" vertical="center" wrapText="1"/>
      <protection locked="0"/>
    </xf>
    <xf numFmtId="0" fontId="20" fillId="0" borderId="86" xfId="6" applyFont="1" applyBorder="1" applyAlignment="1" applyProtection="1">
      <alignment horizontal="right" vertical="center" wrapText="1"/>
      <protection locked="0"/>
    </xf>
    <xf numFmtId="0" fontId="32" fillId="0" borderId="92" xfId="6" applyFont="1" applyBorder="1" applyAlignment="1" applyProtection="1">
      <alignment horizontal="center" vertical="center"/>
      <protection locked="0"/>
    </xf>
    <xf numFmtId="0" fontId="32" fillId="0" borderId="93" xfId="6" applyFont="1" applyBorder="1" applyAlignment="1" applyProtection="1">
      <alignment horizontal="center" vertical="center"/>
      <protection locked="0"/>
    </xf>
    <xf numFmtId="0" fontId="24" fillId="0" borderId="104" xfId="0" applyFont="1" applyBorder="1" applyAlignment="1">
      <alignment horizontal="right" vertical="center"/>
    </xf>
    <xf numFmtId="0" fontId="24" fillId="0" borderId="105" xfId="0" applyFont="1" applyBorder="1" applyAlignment="1">
      <alignment vertical="center" shrinkToFit="1"/>
    </xf>
    <xf numFmtId="0" fontId="24" fillId="0" borderId="53" xfId="0" applyFont="1" applyBorder="1" applyAlignment="1">
      <alignment vertical="center" shrinkToFit="1"/>
    </xf>
    <xf numFmtId="0" fontId="1" fillId="0" borderId="22" xfId="1" applyBorder="1" applyAlignment="1">
      <alignment horizontal="right" vertical="center"/>
    </xf>
    <xf numFmtId="0" fontId="0" fillId="0" borderId="0" xfId="1" applyFont="1" applyProtection="1">
      <alignment vertical="center"/>
      <protection locked="0"/>
    </xf>
    <xf numFmtId="0" fontId="14" fillId="0" borderId="0" xfId="5" applyFont="1" applyBorder="1" applyAlignment="1">
      <alignment horizontal="left" vertical="center" shrinkToFit="1"/>
    </xf>
    <xf numFmtId="0" fontId="17" fillId="0" borderId="0" xfId="5" applyFont="1" applyBorder="1" applyAlignment="1">
      <alignment vertical="center"/>
    </xf>
    <xf numFmtId="0" fontId="17" fillId="0" borderId="107" xfId="6" applyFont="1" applyBorder="1" applyAlignment="1">
      <alignment horizontal="right"/>
    </xf>
    <xf numFmtId="0" fontId="16" fillId="0" borderId="41" xfId="6" applyFont="1" applyBorder="1" applyAlignment="1">
      <alignment horizontal="center" vertical="center" wrapText="1"/>
    </xf>
    <xf numFmtId="0" fontId="9" fillId="0" borderId="0" xfId="4" applyFont="1" applyAlignment="1" applyProtection="1">
      <alignment vertical="center" shrinkToFit="1"/>
    </xf>
    <xf numFmtId="0" fontId="17" fillId="0" borderId="17" xfId="5" applyFont="1" applyBorder="1" applyAlignment="1">
      <alignment horizontal="center" vertical="center"/>
    </xf>
    <xf numFmtId="0" fontId="22" fillId="0" borderId="0" xfId="4" applyFont="1">
      <alignment vertical="center"/>
    </xf>
    <xf numFmtId="0" fontId="22" fillId="0" borderId="8" xfId="4" applyFont="1" applyBorder="1" applyAlignment="1" applyProtection="1">
      <alignment vertical="center"/>
      <protection locked="0"/>
    </xf>
    <xf numFmtId="0" fontId="22" fillId="0" borderId="0" xfId="4" applyFont="1" applyProtection="1">
      <alignment vertical="center"/>
    </xf>
    <xf numFmtId="0" fontId="22" fillId="0" borderId="8" xfId="4" applyFont="1" applyBorder="1" applyAlignment="1" applyProtection="1">
      <alignment horizontal="left" vertical="center"/>
      <protection locked="0"/>
    </xf>
    <xf numFmtId="0" fontId="40" fillId="0" borderId="0" xfId="4" applyFont="1" applyAlignment="1" applyProtection="1">
      <alignment vertical="center"/>
    </xf>
    <xf numFmtId="0" fontId="40" fillId="0" borderId="48" xfId="4" applyFont="1" applyBorder="1" applyAlignment="1" applyProtection="1">
      <alignment vertical="center"/>
    </xf>
    <xf numFmtId="0" fontId="24" fillId="0" borderId="4" xfId="0" applyFont="1" applyBorder="1" applyAlignment="1">
      <alignment horizontal="right" vertic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97" xfId="0" applyFont="1" applyFill="1" applyBorder="1" applyAlignment="1" applyProtection="1">
      <alignment horizontal="left" vertical="center" shrinkToFit="1"/>
      <protection locked="0"/>
    </xf>
    <xf numFmtId="0" fontId="24" fillId="0" borderId="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2" borderId="98" xfId="0" applyFont="1" applyFill="1" applyBorder="1" applyAlignment="1" applyProtection="1">
      <alignment horizontal="left" vertical="center" shrinkToFit="1"/>
      <protection locked="0"/>
    </xf>
    <xf numFmtId="0" fontId="24" fillId="2" borderId="99" xfId="0" applyFont="1" applyFill="1" applyBorder="1" applyAlignment="1" applyProtection="1">
      <alignment horizontal="left" vertical="center" shrinkToFit="1"/>
      <protection locked="0"/>
    </xf>
    <xf numFmtId="0" fontId="24" fillId="2" borderId="100" xfId="0" applyFont="1" applyFill="1" applyBorder="1" applyAlignment="1" applyProtection="1">
      <alignment horizontal="left" vertical="center" shrinkToFit="1"/>
      <protection locked="0"/>
    </xf>
    <xf numFmtId="0" fontId="24" fillId="2" borderId="101" xfId="0" applyFont="1" applyFill="1" applyBorder="1" applyAlignment="1" applyProtection="1">
      <alignment horizontal="left" vertical="center" shrinkToFit="1"/>
      <protection locked="0"/>
    </xf>
    <xf numFmtId="0" fontId="24" fillId="2" borderId="102" xfId="0" applyFont="1" applyFill="1" applyBorder="1" applyAlignment="1" applyProtection="1">
      <alignment horizontal="left" vertical="center" shrinkToFit="1"/>
      <protection locked="0"/>
    </xf>
    <xf numFmtId="0" fontId="24" fillId="2" borderId="103" xfId="0" applyFont="1" applyFill="1" applyBorder="1" applyAlignment="1" applyProtection="1">
      <alignment horizontal="left" vertical="center" shrinkToFit="1"/>
      <protection locked="0"/>
    </xf>
    <xf numFmtId="0" fontId="25" fillId="4" borderId="56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49" xfId="0" applyFont="1" applyFill="1" applyBorder="1" applyAlignment="1">
      <alignment horizontal="center" vertical="center"/>
    </xf>
    <xf numFmtId="0" fontId="24" fillId="2" borderId="2" xfId="0" applyFont="1" applyFill="1" applyBorder="1" applyAlignment="1" applyProtection="1">
      <alignment horizontal="center" vertical="center" shrinkToFit="1"/>
      <protection locked="0"/>
    </xf>
    <xf numFmtId="0" fontId="24" fillId="2" borderId="3" xfId="0" applyFont="1" applyFill="1" applyBorder="1" applyAlignment="1" applyProtection="1">
      <alignment horizontal="center" vertical="center" shrinkToFit="1"/>
      <protection locked="0"/>
    </xf>
    <xf numFmtId="0" fontId="24" fillId="5" borderId="2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49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right" vertical="center" wrapText="1"/>
    </xf>
    <xf numFmtId="0" fontId="24" fillId="0" borderId="58" xfId="0" applyFont="1" applyBorder="1" applyAlignment="1">
      <alignment horizontal="right" vertical="center"/>
    </xf>
    <xf numFmtId="0" fontId="24" fillId="0" borderId="56" xfId="0" applyFont="1" applyBorder="1" applyAlignment="1">
      <alignment horizontal="right" vertical="center" wrapText="1"/>
    </xf>
    <xf numFmtId="0" fontId="24" fillId="0" borderId="46" xfId="0" applyFont="1" applyBorder="1" applyAlignment="1">
      <alignment horizontal="right" vertical="center"/>
    </xf>
    <xf numFmtId="0" fontId="24" fillId="0" borderId="52" xfId="0" applyFont="1" applyBorder="1" applyAlignment="1">
      <alignment horizontal="right" vertical="center"/>
    </xf>
    <xf numFmtId="0" fontId="24" fillId="2" borderId="40" xfId="0" applyFont="1" applyFill="1" applyBorder="1" applyAlignment="1" applyProtection="1">
      <alignment horizontal="left" vertical="center" shrinkToFit="1"/>
      <protection locked="0"/>
    </xf>
    <xf numFmtId="0" fontId="24" fillId="2" borderId="42" xfId="0" applyFont="1" applyFill="1" applyBorder="1" applyAlignment="1" applyProtection="1">
      <alignment horizontal="left" vertical="center" shrinkToFit="1"/>
      <protection locked="0"/>
    </xf>
    <xf numFmtId="0" fontId="24" fillId="2" borderId="8" xfId="0" applyFont="1" applyFill="1" applyBorder="1" applyAlignment="1" applyProtection="1">
      <alignment horizontal="left" vertical="center" shrinkToFit="1"/>
      <protection locked="0"/>
    </xf>
    <xf numFmtId="0" fontId="24" fillId="2" borderId="45" xfId="0" applyFont="1" applyFill="1" applyBorder="1" applyAlignment="1" applyProtection="1">
      <alignment horizontal="left" vertical="center" shrinkToFit="1"/>
      <protection locked="0"/>
    </xf>
    <xf numFmtId="49" fontId="24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5" xfId="0" applyFont="1" applyFill="1" applyBorder="1" applyAlignment="1" applyProtection="1">
      <alignment horizontal="left" vertical="center" shrinkToFit="1"/>
      <protection locked="0"/>
    </xf>
    <xf numFmtId="0" fontId="24" fillId="2" borderId="6" xfId="0" applyFont="1" applyFill="1" applyBorder="1" applyAlignment="1" applyProtection="1">
      <alignment horizontal="left" vertical="center" shrinkToFit="1"/>
      <protection locked="0"/>
    </xf>
    <xf numFmtId="0" fontId="24" fillId="5" borderId="5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47" xfId="0" applyFont="1" applyFill="1" applyBorder="1" applyAlignment="1">
      <alignment horizontal="center" vertical="center"/>
    </xf>
    <xf numFmtId="0" fontId="24" fillId="2" borderId="8" xfId="0" applyFont="1" applyFill="1" applyBorder="1" applyAlignment="1" applyProtection="1">
      <alignment horizontal="center" vertical="center" shrinkToFit="1"/>
      <protection locked="0"/>
    </xf>
    <xf numFmtId="0" fontId="24" fillId="2" borderId="94" xfId="0" applyFont="1" applyFill="1" applyBorder="1" applyAlignment="1" applyProtection="1">
      <alignment horizontal="center" vertical="center" shrinkToFit="1"/>
      <protection locked="0"/>
    </xf>
    <xf numFmtId="0" fontId="24" fillId="2" borderId="95" xfId="0" applyFont="1" applyFill="1" applyBorder="1" applyAlignment="1" applyProtection="1">
      <alignment horizontal="center" vertical="center" shrinkToFit="1"/>
      <protection locked="0"/>
    </xf>
    <xf numFmtId="0" fontId="24" fillId="5" borderId="94" xfId="0" applyFont="1" applyFill="1" applyBorder="1" applyAlignment="1">
      <alignment horizontal="center" vertical="center"/>
    </xf>
    <xf numFmtId="0" fontId="24" fillId="5" borderId="71" xfId="0" applyFont="1" applyFill="1" applyBorder="1" applyAlignment="1">
      <alignment horizontal="center" vertical="center"/>
    </xf>
    <xf numFmtId="0" fontId="24" fillId="5" borderId="72" xfId="0" applyFont="1" applyFill="1" applyBorder="1" applyAlignment="1">
      <alignment horizontal="center" vertical="center"/>
    </xf>
    <xf numFmtId="0" fontId="24" fillId="2" borderId="61" xfId="0" applyFont="1" applyFill="1" applyBorder="1" applyAlignment="1" applyProtection="1">
      <alignment horizontal="left" vertical="center" shrinkToFit="1"/>
      <protection locked="0"/>
    </xf>
    <xf numFmtId="0" fontId="24" fillId="2" borderId="62" xfId="0" applyFont="1" applyFill="1" applyBorder="1" applyAlignment="1" applyProtection="1">
      <alignment horizontal="left" vertical="center" shrinkToFit="1"/>
      <protection locked="0"/>
    </xf>
    <xf numFmtId="0" fontId="24" fillId="0" borderId="46" xfId="0" applyFont="1" applyBorder="1" applyAlignment="1">
      <alignment horizontal="right" vertical="center" wrapText="1"/>
    </xf>
    <xf numFmtId="0" fontId="24" fillId="2" borderId="7" xfId="0" applyFont="1" applyFill="1" applyBorder="1" applyAlignment="1" applyProtection="1">
      <alignment horizontal="left" vertical="center" shrinkToFit="1"/>
      <protection locked="0"/>
    </xf>
    <xf numFmtId="0" fontId="24" fillId="2" borderId="47" xfId="0" applyFont="1" applyFill="1" applyBorder="1" applyAlignment="1" applyProtection="1">
      <alignment horizontal="left" vertical="center" shrinkToFit="1"/>
      <protection locked="0"/>
    </xf>
    <xf numFmtId="0" fontId="24" fillId="2" borderId="5" xfId="0" applyFont="1" applyFill="1" applyBorder="1" applyAlignment="1" applyProtection="1">
      <alignment horizontal="center" vertical="center" shrinkToFit="1"/>
      <protection locked="0"/>
    </xf>
    <xf numFmtId="0" fontId="24" fillId="2" borderId="6" xfId="0" applyFont="1" applyFill="1" applyBorder="1" applyAlignment="1" applyProtection="1">
      <alignment horizontal="center" vertical="center" shrinkToFit="1"/>
      <protection locked="0"/>
    </xf>
    <xf numFmtId="0" fontId="25" fillId="4" borderId="53" xfId="0" applyFont="1" applyFill="1" applyBorder="1" applyAlignment="1">
      <alignment horizontal="center" vertical="center"/>
    </xf>
    <xf numFmtId="0" fontId="25" fillId="4" borderId="60" xfId="0" applyFont="1" applyFill="1" applyBorder="1" applyAlignment="1">
      <alignment horizontal="center" vertical="center"/>
    </xf>
    <xf numFmtId="0" fontId="24" fillId="5" borderId="75" xfId="0" applyFont="1" applyFill="1" applyBorder="1" applyAlignment="1">
      <alignment horizontal="center" vertical="center"/>
    </xf>
    <xf numFmtId="0" fontId="24" fillId="5" borderId="69" xfId="0" applyFont="1" applyFill="1" applyBorder="1" applyAlignment="1">
      <alignment horizontal="center" vertical="center"/>
    </xf>
    <xf numFmtId="0" fontId="24" fillId="5" borderId="70" xfId="0" applyFont="1" applyFill="1" applyBorder="1" applyAlignment="1">
      <alignment horizontal="center" vertical="center"/>
    </xf>
    <xf numFmtId="0" fontId="24" fillId="3" borderId="75" xfId="0" applyFont="1" applyFill="1" applyBorder="1" applyAlignment="1" applyProtection="1">
      <alignment horizontal="left" vertical="center"/>
      <protection locked="0"/>
    </xf>
    <xf numFmtId="0" fontId="24" fillId="3" borderId="74" xfId="0" applyFont="1" applyFill="1" applyBorder="1" applyAlignment="1" applyProtection="1">
      <alignment horizontal="left" vertical="center"/>
      <protection locked="0"/>
    </xf>
    <xf numFmtId="0" fontId="25" fillId="4" borderId="52" xfId="0" applyFont="1" applyFill="1" applyBorder="1" applyAlignment="1">
      <alignment horizontal="center" vertical="center"/>
    </xf>
    <xf numFmtId="49" fontId="24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56" xfId="0" applyFont="1" applyBorder="1" applyAlignment="1">
      <alignment horizontal="right" vertical="center"/>
    </xf>
    <xf numFmtId="0" fontId="24" fillId="3" borderId="61" xfId="0" applyFont="1" applyFill="1" applyBorder="1" applyAlignment="1" applyProtection="1">
      <alignment horizontal="left" vertical="center"/>
      <protection locked="0"/>
    </xf>
    <xf numFmtId="0" fontId="24" fillId="3" borderId="62" xfId="0" applyFont="1" applyFill="1" applyBorder="1" applyAlignment="1" applyProtection="1">
      <alignment horizontal="left" vertical="center"/>
      <protection locked="0"/>
    </xf>
    <xf numFmtId="0" fontId="24" fillId="2" borderId="45" xfId="0" applyFont="1" applyFill="1" applyBorder="1" applyAlignment="1" applyProtection="1">
      <alignment horizontal="center" vertical="center" shrinkToFit="1"/>
      <protection locked="0"/>
    </xf>
    <xf numFmtId="0" fontId="24" fillId="0" borderId="8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5" xfId="0" applyFont="1" applyFill="1" applyBorder="1" applyAlignment="1" applyProtection="1">
      <alignment horizontal="left" vertical="center"/>
      <protection locked="0"/>
    </xf>
    <xf numFmtId="0" fontId="24" fillId="0" borderId="7" xfId="0" applyFont="1" applyFill="1" applyBorder="1" applyAlignment="1" applyProtection="1">
      <alignment horizontal="left" vertical="center"/>
      <protection locked="0"/>
    </xf>
    <xf numFmtId="0" fontId="24" fillId="0" borderId="47" xfId="0" applyFont="1" applyFill="1" applyBorder="1" applyAlignment="1" applyProtection="1">
      <alignment horizontal="left" vertical="center"/>
      <protection locked="0"/>
    </xf>
    <xf numFmtId="0" fontId="24" fillId="3" borderId="5" xfId="0" applyFont="1" applyFill="1" applyBorder="1" applyAlignment="1" applyProtection="1">
      <alignment horizontal="left" vertical="center"/>
      <protection locked="0"/>
    </xf>
    <xf numFmtId="0" fontId="24" fillId="3" borderId="7" xfId="0" applyFont="1" applyFill="1" applyBorder="1" applyAlignment="1" applyProtection="1">
      <alignment horizontal="left" vertical="center"/>
      <protection locked="0"/>
    </xf>
    <xf numFmtId="0" fontId="24" fillId="3" borderId="47" xfId="0" applyFont="1" applyFill="1" applyBorder="1" applyAlignment="1" applyProtection="1">
      <alignment horizontal="left" vertical="center"/>
      <protection locked="0"/>
    </xf>
    <xf numFmtId="0" fontId="2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2" borderId="7" xfId="0" applyFont="1" applyFill="1" applyBorder="1" applyAlignment="1" applyProtection="1">
      <alignment horizontal="center" vertical="center" shrinkToFit="1"/>
      <protection locked="0"/>
    </xf>
    <xf numFmtId="0" fontId="24" fillId="2" borderId="47" xfId="0" applyFont="1" applyFill="1" applyBorder="1" applyAlignment="1" applyProtection="1">
      <alignment horizontal="center" vertical="center" shrinkToFit="1"/>
      <protection locked="0"/>
    </xf>
    <xf numFmtId="0" fontId="24" fillId="0" borderId="51" xfId="0" applyFont="1" applyBorder="1" applyAlignment="1">
      <alignment horizontal="left" vertical="center" shrinkToFit="1"/>
    </xf>
    <xf numFmtId="0" fontId="24" fillId="0" borderId="96" xfId="0" applyFont="1" applyBorder="1" applyAlignment="1">
      <alignment horizontal="left" vertical="center" shrinkToFit="1"/>
    </xf>
    <xf numFmtId="0" fontId="24" fillId="0" borderId="8" xfId="0" applyFont="1" applyFill="1" applyBorder="1" applyAlignment="1" applyProtection="1">
      <alignment horizontal="left" vertical="center"/>
      <protection locked="0"/>
    </xf>
    <xf numFmtId="0" fontId="24" fillId="0" borderId="45" xfId="0" applyFont="1" applyFill="1" applyBorder="1" applyAlignment="1" applyProtection="1">
      <alignment horizontal="left" vertical="center"/>
      <protection locked="0"/>
    </xf>
    <xf numFmtId="0" fontId="34" fillId="2" borderId="94" xfId="7" applyFont="1" applyFill="1" applyBorder="1" applyAlignment="1" applyProtection="1">
      <alignment horizontal="left" vertical="center" shrinkToFit="1"/>
      <protection locked="0"/>
    </xf>
    <xf numFmtId="0" fontId="34" fillId="2" borderId="71" xfId="0" applyFont="1" applyFill="1" applyBorder="1" applyAlignment="1" applyProtection="1">
      <alignment horizontal="left" vertical="center" shrinkToFit="1"/>
      <protection locked="0"/>
    </xf>
    <xf numFmtId="0" fontId="34" fillId="2" borderId="72" xfId="0" applyFont="1" applyFill="1" applyBorder="1" applyAlignment="1" applyProtection="1">
      <alignment horizontal="left" vertical="center" shrinkToFit="1"/>
      <protection locked="0"/>
    </xf>
    <xf numFmtId="49" fontId="24" fillId="2" borderId="105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06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2" xfId="4" applyFont="1" applyBorder="1" applyAlignment="1" applyProtection="1">
      <alignment horizontal="left" vertical="center" shrinkToFit="1"/>
    </xf>
    <xf numFmtId="0" fontId="9" fillId="0" borderId="4" xfId="4" applyFont="1" applyBorder="1" applyAlignment="1" applyProtection="1">
      <alignment horizontal="left" vertical="center" shrinkToFit="1"/>
    </xf>
    <xf numFmtId="0" fontId="9" fillId="0" borderId="49" xfId="4" applyFont="1" applyBorder="1" applyAlignment="1" applyProtection="1">
      <alignment horizontal="left" vertical="center" shrinkToFit="1"/>
    </xf>
    <xf numFmtId="0" fontId="9" fillId="0" borderId="9" xfId="4" applyFont="1" applyBorder="1" applyAlignment="1" applyProtection="1">
      <alignment horizontal="left" vertical="center" shrinkToFit="1"/>
    </xf>
    <xf numFmtId="0" fontId="9" fillId="0" borderId="1" xfId="4" applyFont="1" applyBorder="1" applyAlignment="1" applyProtection="1">
      <alignment horizontal="left" vertical="center" shrinkToFit="1"/>
    </xf>
    <xf numFmtId="0" fontId="9" fillId="0" borderId="50" xfId="4" applyFont="1" applyBorder="1" applyAlignment="1" applyProtection="1">
      <alignment horizontal="left" vertical="center" shrinkToFit="1"/>
    </xf>
    <xf numFmtId="0" fontId="27" fillId="0" borderId="0" xfId="4" applyFont="1" applyAlignment="1" applyProtection="1">
      <alignment horizontal="left" vertical="center" shrinkToFit="1"/>
      <protection locked="0"/>
    </xf>
    <xf numFmtId="0" fontId="27" fillId="0" borderId="54" xfId="4" applyFont="1" applyBorder="1" applyAlignment="1" applyProtection="1">
      <alignment horizontal="left" vertical="center" shrinkToFit="1"/>
      <protection locked="0"/>
    </xf>
    <xf numFmtId="0" fontId="27" fillId="0" borderId="55" xfId="4" applyFont="1" applyBorder="1" applyAlignment="1" applyProtection="1">
      <alignment horizontal="left" vertical="center" shrinkToFit="1"/>
      <protection locked="0"/>
    </xf>
    <xf numFmtId="0" fontId="9" fillId="0" borderId="40" xfId="4" applyFont="1" applyBorder="1" applyAlignment="1" applyProtection="1">
      <alignment horizontal="center" vertical="center"/>
    </xf>
    <xf numFmtId="0" fontId="9" fillId="0" borderId="42" xfId="4" applyFont="1" applyBorder="1" applyAlignment="1" applyProtection="1">
      <alignment horizontal="center" vertical="center"/>
    </xf>
    <xf numFmtId="0" fontId="9" fillId="0" borderId="8" xfId="4" applyFont="1" applyBorder="1" applyAlignment="1" applyProtection="1">
      <alignment horizontal="center" vertical="center"/>
    </xf>
    <xf numFmtId="0" fontId="9" fillId="0" borderId="45" xfId="4" applyFont="1" applyBorder="1" applyAlignment="1" applyProtection="1">
      <alignment horizontal="center" vertical="center"/>
    </xf>
    <xf numFmtId="0" fontId="9" fillId="0" borderId="57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0" fontId="9" fillId="0" borderId="3" xfId="4" applyFont="1" applyBorder="1" applyAlignment="1" applyProtection="1">
      <alignment horizontal="center" vertical="center"/>
    </xf>
    <xf numFmtId="0" fontId="9" fillId="0" borderId="43" xfId="4" applyFont="1" applyBorder="1" applyAlignment="1" applyProtection="1">
      <alignment horizontal="center" vertical="center"/>
    </xf>
    <xf numFmtId="0" fontId="9" fillId="0" borderId="1" xfId="4" applyFont="1" applyBorder="1" applyAlignment="1" applyProtection="1">
      <alignment horizontal="center" vertical="center"/>
    </xf>
    <xf numFmtId="0" fontId="9" fillId="0" borderId="10" xfId="4" applyFont="1" applyBorder="1" applyAlignment="1" applyProtection="1">
      <alignment horizontal="center" vertical="center"/>
    </xf>
    <xf numFmtId="0" fontId="9" fillId="0" borderId="56" xfId="4" applyFont="1" applyBorder="1" applyAlignment="1" applyProtection="1">
      <alignment horizontal="center" vertical="center"/>
    </xf>
    <xf numFmtId="0" fontId="9" fillId="0" borderId="46" xfId="4" applyFont="1" applyBorder="1" applyAlignment="1" applyProtection="1">
      <alignment horizontal="center" vertical="center"/>
    </xf>
    <xf numFmtId="0" fontId="22" fillId="0" borderId="57" xfId="4" applyFont="1" applyBorder="1" applyAlignment="1" applyProtection="1">
      <alignment horizontal="center" vertical="center" wrapText="1"/>
    </xf>
    <xf numFmtId="0" fontId="22" fillId="0" borderId="4" xfId="4" applyFont="1" applyBorder="1" applyAlignment="1" applyProtection="1">
      <alignment horizontal="center" vertical="center"/>
    </xf>
    <xf numFmtId="0" fontId="22" fillId="0" borderId="3" xfId="4" applyFont="1" applyBorder="1" applyAlignment="1" applyProtection="1">
      <alignment horizontal="center" vertical="center"/>
    </xf>
    <xf numFmtId="0" fontId="22" fillId="0" borderId="58" xfId="4" applyFont="1" applyBorder="1" applyAlignment="1" applyProtection="1">
      <alignment horizontal="center" vertical="center"/>
    </xf>
    <xf numFmtId="0" fontId="22" fillId="0" borderId="0" xfId="4" applyFont="1" applyBorder="1" applyAlignment="1" applyProtection="1">
      <alignment horizontal="center" vertical="center"/>
    </xf>
    <xf numFmtId="0" fontId="22" fillId="0" borderId="18" xfId="4" applyFont="1" applyBorder="1" applyAlignment="1" applyProtection="1">
      <alignment horizontal="center" vertical="center"/>
    </xf>
    <xf numFmtId="0" fontId="22" fillId="0" borderId="43" xfId="4" applyFont="1" applyBorder="1" applyAlignment="1" applyProtection="1">
      <alignment horizontal="center" vertical="center"/>
    </xf>
    <xf numFmtId="0" fontId="22" fillId="0" borderId="1" xfId="4" applyFont="1" applyBorder="1" applyAlignment="1" applyProtection="1">
      <alignment horizontal="center" vertical="center"/>
    </xf>
    <xf numFmtId="0" fontId="22" fillId="0" borderId="10" xfId="4" applyFont="1" applyBorder="1" applyAlignment="1" applyProtection="1">
      <alignment horizontal="center" vertical="center"/>
    </xf>
    <xf numFmtId="0" fontId="22" fillId="0" borderId="5" xfId="4" applyFont="1" applyBorder="1" applyAlignment="1" applyProtection="1">
      <alignment horizontal="left" vertical="center" shrinkToFit="1"/>
    </xf>
    <xf numFmtId="0" fontId="22" fillId="0" borderId="7" xfId="4" applyFont="1" applyBorder="1" applyAlignment="1" applyProtection="1">
      <alignment horizontal="left" vertical="center" shrinkToFit="1"/>
    </xf>
    <xf numFmtId="0" fontId="22" fillId="0" borderId="6" xfId="4" applyFont="1" applyBorder="1" applyAlignment="1" applyProtection="1">
      <alignment horizontal="left" vertical="center" shrinkToFit="1"/>
    </xf>
    <xf numFmtId="0" fontId="22" fillId="0" borderId="61" xfId="4" applyFont="1" applyBorder="1" applyAlignment="1" applyProtection="1">
      <alignment horizontal="center" vertical="center"/>
    </xf>
    <xf numFmtId="0" fontId="22" fillId="0" borderId="82" xfId="4" applyFont="1" applyBorder="1" applyAlignment="1" applyProtection="1">
      <alignment horizontal="center" vertical="center"/>
    </xf>
    <xf numFmtId="0" fontId="22" fillId="0" borderId="44" xfId="4" applyFont="1" applyBorder="1" applyAlignment="1" applyProtection="1">
      <alignment horizontal="center" vertical="center"/>
    </xf>
    <xf numFmtId="0" fontId="22" fillId="0" borderId="2" xfId="4" applyFont="1" applyBorder="1" applyAlignment="1" applyProtection="1">
      <alignment horizontal="center" vertical="center" shrinkToFit="1"/>
    </xf>
    <xf numFmtId="0" fontId="22" fillId="0" borderId="17" xfId="4" applyFont="1" applyBorder="1" applyAlignment="1" applyProtection="1">
      <alignment horizontal="center" vertical="center" shrinkToFit="1"/>
    </xf>
    <xf numFmtId="0" fontId="22" fillId="0" borderId="9" xfId="4" applyFont="1" applyBorder="1" applyAlignment="1" applyProtection="1">
      <alignment horizontal="center" vertical="center" shrinkToFit="1"/>
    </xf>
    <xf numFmtId="0" fontId="39" fillId="0" borderId="0" xfId="4" applyFont="1" applyBorder="1" applyAlignment="1" applyProtection="1">
      <alignment horizontal="left" vertical="center" wrapText="1" shrinkToFit="1"/>
    </xf>
    <xf numFmtId="0" fontId="39" fillId="0" borderId="0" xfId="4" applyFont="1" applyBorder="1" applyAlignment="1" applyProtection="1">
      <alignment horizontal="left" vertical="center" shrinkToFit="1"/>
    </xf>
    <xf numFmtId="0" fontId="39" fillId="0" borderId="48" xfId="4" applyFont="1" applyBorder="1" applyAlignment="1" applyProtection="1">
      <alignment horizontal="left" vertical="center" shrinkToFit="1"/>
    </xf>
    <xf numFmtId="0" fontId="39" fillId="0" borderId="1" xfId="4" applyFont="1" applyBorder="1" applyAlignment="1" applyProtection="1">
      <alignment horizontal="left" vertical="center" shrinkToFit="1"/>
    </xf>
    <xf numFmtId="0" fontId="39" fillId="0" borderId="50" xfId="4" applyFont="1" applyBorder="1" applyAlignment="1" applyProtection="1">
      <alignment horizontal="left" vertical="center" shrinkToFit="1"/>
    </xf>
    <xf numFmtId="0" fontId="22" fillId="0" borderId="5" xfId="4" applyFont="1" applyBorder="1" applyAlignment="1" applyProtection="1">
      <alignment horizontal="left" vertical="top" shrinkToFit="1"/>
    </xf>
    <xf numFmtId="0" fontId="22" fillId="0" borderId="7" xfId="4" applyFont="1" applyBorder="1" applyAlignment="1" applyProtection="1">
      <alignment horizontal="left" vertical="top" shrinkToFit="1"/>
    </xf>
    <xf numFmtId="0" fontId="22" fillId="0" borderId="6" xfId="4" applyFont="1" applyBorder="1" applyAlignment="1" applyProtection="1">
      <alignment horizontal="left" vertical="top" shrinkToFit="1"/>
    </xf>
    <xf numFmtId="0" fontId="11" fillId="0" borderId="0" xfId="4" applyFont="1" applyAlignment="1">
      <alignment horizontal="center" vertical="center"/>
    </xf>
    <xf numFmtId="0" fontId="9" fillId="0" borderId="77" xfId="4" applyFont="1" applyBorder="1" applyAlignment="1" applyProtection="1">
      <alignment horizontal="center" vertical="center"/>
    </xf>
    <xf numFmtId="0" fontId="9" fillId="0" borderId="7" xfId="4" applyFont="1" applyBorder="1" applyAlignment="1" applyProtection="1">
      <alignment horizontal="center" vertical="center"/>
    </xf>
    <xf numFmtId="0" fontId="9" fillId="0" borderId="6" xfId="4" applyFont="1" applyBorder="1" applyAlignment="1" applyProtection="1">
      <alignment horizontal="center" vertical="center"/>
    </xf>
    <xf numFmtId="0" fontId="9" fillId="0" borderId="5" xfId="4" applyFont="1" applyBorder="1" applyAlignment="1" applyProtection="1">
      <alignment horizontal="center" vertical="center"/>
    </xf>
    <xf numFmtId="0" fontId="9" fillId="0" borderId="5" xfId="4" applyFont="1" applyBorder="1" applyAlignment="1" applyProtection="1">
      <alignment horizontal="left" vertical="center" shrinkToFit="1"/>
      <protection locked="0"/>
    </xf>
    <xf numFmtId="0" fontId="9" fillId="0" borderId="7" xfId="4" applyFont="1" applyBorder="1" applyAlignment="1" applyProtection="1">
      <alignment horizontal="left" vertical="center" shrinkToFit="1"/>
      <protection locked="0"/>
    </xf>
    <xf numFmtId="0" fontId="9" fillId="0" borderId="6" xfId="4" applyFont="1" applyBorder="1" applyAlignment="1" applyProtection="1">
      <alignment horizontal="left" vertical="center" shrinkToFit="1"/>
      <protection locked="0"/>
    </xf>
    <xf numFmtId="0" fontId="29" fillId="0" borderId="2" xfId="4" applyFont="1" applyBorder="1" applyAlignment="1" applyProtection="1">
      <alignment horizontal="left" vertical="center" shrinkToFit="1"/>
      <protection locked="0"/>
    </xf>
    <xf numFmtId="0" fontId="29" fillId="0" borderId="4" xfId="4" applyFont="1" applyBorder="1" applyAlignment="1" applyProtection="1">
      <alignment horizontal="left" vertical="center" shrinkToFit="1"/>
      <protection locked="0"/>
    </xf>
    <xf numFmtId="0" fontId="29" fillId="0" borderId="3" xfId="4" applyFont="1" applyBorder="1" applyAlignment="1" applyProtection="1">
      <alignment horizontal="left" vertical="center" shrinkToFit="1"/>
      <protection locked="0"/>
    </xf>
    <xf numFmtId="0" fontId="29" fillId="0" borderId="9" xfId="4" applyFont="1" applyBorder="1" applyAlignment="1" applyProtection="1">
      <alignment horizontal="left" vertical="center" shrinkToFit="1"/>
      <protection locked="0"/>
    </xf>
    <xf numFmtId="0" fontId="29" fillId="0" borderId="1" xfId="4" applyFont="1" applyBorder="1" applyAlignment="1" applyProtection="1">
      <alignment horizontal="left" vertical="center" shrinkToFit="1"/>
      <protection locked="0"/>
    </xf>
    <xf numFmtId="0" fontId="29" fillId="0" borderId="10" xfId="4" applyFont="1" applyBorder="1" applyAlignment="1" applyProtection="1">
      <alignment horizontal="left" vertical="center" shrinkToFit="1"/>
      <protection locked="0"/>
    </xf>
    <xf numFmtId="0" fontId="9" fillId="0" borderId="4" xfId="4" applyFont="1" applyBorder="1" applyAlignment="1" applyProtection="1">
      <alignment horizontal="center" vertical="center" wrapText="1"/>
    </xf>
    <xf numFmtId="0" fontId="9" fillId="0" borderId="3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0" fontId="9" fillId="0" borderId="10" xfId="4" applyFont="1" applyBorder="1" applyAlignment="1" applyProtection="1">
      <alignment horizontal="center" vertical="center" wrapText="1"/>
    </xf>
    <xf numFmtId="0" fontId="9" fillId="0" borderId="47" xfId="4" applyFont="1" applyBorder="1" applyAlignment="1" applyProtection="1">
      <alignment horizontal="center" vertical="center"/>
    </xf>
    <xf numFmtId="0" fontId="9" fillId="0" borderId="7" xfId="4" applyFont="1" applyBorder="1" applyAlignment="1" applyProtection="1">
      <alignment horizontal="center" vertical="center" shrinkToFit="1"/>
      <protection locked="0"/>
    </xf>
    <xf numFmtId="0" fontId="27" fillId="0" borderId="4" xfId="4" applyFont="1" applyBorder="1" applyAlignment="1" applyProtection="1">
      <alignment horizontal="center" vertical="center" shrinkToFit="1"/>
      <protection locked="0"/>
    </xf>
    <xf numFmtId="0" fontId="8" fillId="0" borderId="0" xfId="4" applyFont="1" applyAlignment="1" applyProtection="1">
      <alignment horizontal="center" vertical="center"/>
    </xf>
    <xf numFmtId="0" fontId="8" fillId="0" borderId="0" xfId="4" applyFont="1" applyAlignment="1" applyProtection="1">
      <alignment horizontal="center" vertical="center" shrinkToFit="1"/>
    </xf>
    <xf numFmtId="0" fontId="29" fillId="0" borderId="49" xfId="4" applyFont="1" applyBorder="1" applyAlignment="1" applyProtection="1">
      <alignment horizontal="left" vertical="center" shrinkToFit="1"/>
      <protection locked="0"/>
    </xf>
    <xf numFmtId="0" fontId="29" fillId="0" borderId="0" xfId="4" applyFont="1" applyBorder="1" applyAlignment="1" applyProtection="1">
      <alignment horizontal="left" vertical="center" shrinkToFit="1"/>
      <protection locked="0"/>
    </xf>
    <xf numFmtId="0" fontId="29" fillId="0" borderId="48" xfId="4" applyFont="1" applyBorder="1" applyAlignment="1" applyProtection="1">
      <alignment horizontal="left" vertical="center" shrinkToFit="1"/>
      <protection locked="0"/>
    </xf>
    <xf numFmtId="0" fontId="9" fillId="0" borderId="0" xfId="4" applyFont="1" applyBorder="1" applyAlignment="1" applyProtection="1">
      <alignment horizontal="left" vertical="center" shrinkToFit="1"/>
      <protection locked="0"/>
    </xf>
    <xf numFmtId="0" fontId="9" fillId="0" borderId="48" xfId="4" applyFont="1" applyBorder="1" applyAlignment="1" applyProtection="1">
      <alignment horizontal="left" vertical="center" shrinkToFit="1"/>
      <protection locked="0"/>
    </xf>
    <xf numFmtId="0" fontId="9" fillId="0" borderId="46" xfId="4" applyFont="1" applyBorder="1" applyAlignment="1" applyProtection="1">
      <alignment horizontal="center" vertical="center" wrapText="1"/>
    </xf>
    <xf numFmtId="0" fontId="27" fillId="0" borderId="2" xfId="4" applyFont="1" applyBorder="1" applyAlignment="1" applyProtection="1">
      <alignment horizontal="center" vertical="center" shrinkToFit="1"/>
      <protection locked="0"/>
    </xf>
    <xf numFmtId="0" fontId="27" fillId="0" borderId="49" xfId="4" applyFont="1" applyBorder="1" applyAlignment="1" applyProtection="1">
      <alignment horizontal="center" vertical="center" shrinkToFit="1"/>
      <protection locked="0"/>
    </xf>
    <xf numFmtId="0" fontId="37" fillId="0" borderId="9" xfId="4" applyFont="1" applyBorder="1" applyAlignment="1" applyProtection="1">
      <alignment horizontal="center" shrinkToFit="1"/>
      <protection locked="0"/>
    </xf>
    <xf numFmtId="0" fontId="37" fillId="0" borderId="1" xfId="4" applyFont="1" applyBorder="1" applyAlignment="1" applyProtection="1">
      <alignment horizontal="center" shrinkToFit="1"/>
      <protection locked="0"/>
    </xf>
    <xf numFmtId="0" fontId="37" fillId="0" borderId="50" xfId="4" applyFont="1" applyBorder="1" applyAlignment="1" applyProtection="1">
      <alignment horizontal="center" shrinkToFit="1"/>
      <protection locked="0"/>
    </xf>
    <xf numFmtId="0" fontId="9" fillId="0" borderId="1" xfId="4" applyFont="1" applyBorder="1" applyAlignment="1" applyProtection="1">
      <alignment horizontal="left" vertical="center" shrinkToFit="1"/>
      <protection locked="0"/>
    </xf>
    <xf numFmtId="0" fontId="9" fillId="0" borderId="50" xfId="4" applyFont="1" applyBorder="1" applyAlignment="1" applyProtection="1">
      <alignment horizontal="left" vertical="center" shrinkToFit="1"/>
      <protection locked="0"/>
    </xf>
    <xf numFmtId="0" fontId="22" fillId="0" borderId="41" xfId="4" applyFont="1" applyBorder="1" applyAlignment="1" applyProtection="1">
      <alignment horizontal="center" vertical="center" shrinkToFit="1"/>
    </xf>
    <xf numFmtId="0" fontId="39" fillId="0" borderId="38" xfId="4" applyFont="1" applyBorder="1" applyAlignment="1" applyProtection="1">
      <alignment horizontal="left" vertical="center" wrapText="1" shrinkToFit="1"/>
    </xf>
    <xf numFmtId="0" fontId="39" fillId="0" borderId="38" xfId="4" applyFont="1" applyBorder="1" applyAlignment="1" applyProtection="1">
      <alignment horizontal="left" vertical="center" shrinkToFit="1"/>
    </xf>
    <xf numFmtId="0" fontId="39" fillId="0" borderId="39" xfId="4" applyFont="1" applyBorder="1" applyAlignment="1" applyProtection="1">
      <alignment horizontal="left" vertical="center" shrinkToFit="1"/>
    </xf>
    <xf numFmtId="0" fontId="39" fillId="0" borderId="18" xfId="4" applyFont="1" applyBorder="1" applyAlignment="1" applyProtection="1">
      <alignment horizontal="left" vertical="center" shrinkToFit="1"/>
    </xf>
    <xf numFmtId="0" fontId="39" fillId="0" borderId="10" xfId="4" applyFont="1" applyBorder="1" applyAlignment="1" applyProtection="1">
      <alignment horizontal="left" vertical="center" shrinkToFit="1"/>
    </xf>
    <xf numFmtId="0" fontId="22" fillId="0" borderId="40" xfId="4" applyFont="1" applyBorder="1" applyAlignment="1" applyProtection="1">
      <alignment horizontal="left" vertical="top"/>
    </xf>
    <xf numFmtId="0" fontId="22" fillId="0" borderId="42" xfId="4" applyFont="1" applyBorder="1" applyAlignment="1" applyProtection="1">
      <alignment horizontal="left" vertical="top"/>
    </xf>
    <xf numFmtId="0" fontId="22" fillId="0" borderId="61" xfId="4" applyFont="1" applyBorder="1" applyAlignment="1" applyProtection="1">
      <alignment horizontal="left" vertical="top"/>
    </xf>
    <xf numFmtId="0" fontId="22" fillId="0" borderId="62" xfId="4" applyFont="1" applyBorder="1" applyAlignment="1" applyProtection="1">
      <alignment horizontal="left" vertical="top"/>
    </xf>
    <xf numFmtId="0" fontId="22" fillId="0" borderId="8" xfId="4" applyFont="1" applyBorder="1" applyAlignment="1" applyProtection="1">
      <alignment horizontal="left" vertical="top"/>
    </xf>
    <xf numFmtId="0" fontId="22" fillId="0" borderId="45" xfId="4" applyFont="1" applyBorder="1" applyAlignment="1" applyProtection="1">
      <alignment horizontal="left" vertical="top"/>
    </xf>
    <xf numFmtId="0" fontId="9" fillId="0" borderId="51" xfId="4" applyFont="1" applyBorder="1" applyAlignment="1" applyProtection="1">
      <alignment horizontal="center" vertical="center"/>
    </xf>
    <xf numFmtId="0" fontId="9" fillId="0" borderId="44" xfId="4" applyFont="1" applyBorder="1" applyAlignment="1" applyProtection="1">
      <alignment horizontal="center" vertical="center"/>
    </xf>
    <xf numFmtId="0" fontId="9" fillId="0" borderId="52" xfId="4" applyFont="1" applyBorder="1" applyAlignment="1" applyProtection="1">
      <alignment horizontal="center" vertical="center"/>
    </xf>
    <xf numFmtId="0" fontId="9" fillId="0" borderId="53" xfId="4" applyFont="1" applyBorder="1" applyAlignment="1" applyProtection="1">
      <alignment horizontal="center" vertical="center"/>
    </xf>
    <xf numFmtId="0" fontId="9" fillId="0" borderId="17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 textRotation="255" readingOrder="1"/>
    </xf>
    <xf numFmtId="0" fontId="9" fillId="0" borderId="4" xfId="4" applyFont="1" applyBorder="1" applyAlignment="1" applyProtection="1">
      <alignment horizontal="left" vertical="center"/>
    </xf>
    <xf numFmtId="0" fontId="9" fillId="0" borderId="0" xfId="4" applyFont="1" applyBorder="1" applyAlignment="1" applyProtection="1">
      <alignment horizontal="left" vertical="center"/>
    </xf>
    <xf numFmtId="0" fontId="29" fillId="0" borderId="17" xfId="4" applyFont="1" applyBorder="1" applyAlignment="1" applyProtection="1">
      <alignment horizontal="left" vertical="center" shrinkToFit="1"/>
      <protection locked="0"/>
    </xf>
    <xf numFmtId="0" fontId="27" fillId="0" borderId="9" xfId="4" applyFont="1" applyBorder="1" applyAlignment="1" applyProtection="1">
      <alignment horizontal="left" vertical="center" shrinkToFit="1"/>
      <protection locked="0"/>
    </xf>
    <xf numFmtId="0" fontId="27" fillId="0" borderId="1" xfId="4" applyFont="1" applyBorder="1" applyAlignment="1" applyProtection="1">
      <alignment horizontal="left" vertical="center" shrinkToFit="1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0" fontId="9" fillId="0" borderId="50" xfId="4" applyFont="1" applyBorder="1" applyAlignment="1" applyProtection="1">
      <alignment horizontal="center" vertical="center"/>
      <protection locked="0"/>
    </xf>
    <xf numFmtId="0" fontId="30" fillId="0" borderId="8" xfId="4" applyFont="1" applyBorder="1" applyAlignment="1" applyProtection="1">
      <alignment horizontal="center" vertical="center" shrinkToFit="1"/>
      <protection locked="0"/>
    </xf>
    <xf numFmtId="0" fontId="30" fillId="0" borderId="45" xfId="4" applyFont="1" applyBorder="1" applyAlignment="1" applyProtection="1">
      <alignment horizontal="center" vertical="center" shrinkToFit="1"/>
      <protection locked="0"/>
    </xf>
    <xf numFmtId="0" fontId="30" fillId="0" borderId="44" xfId="4" applyFont="1" applyBorder="1" applyAlignment="1" applyProtection="1">
      <alignment horizontal="center" vertical="center" shrinkToFit="1"/>
      <protection locked="0"/>
    </xf>
    <xf numFmtId="0" fontId="30" fillId="0" borderId="59" xfId="4" applyFont="1" applyBorder="1" applyAlignment="1" applyProtection="1">
      <alignment horizontal="center" vertical="center" shrinkToFit="1"/>
      <protection locked="0"/>
    </xf>
    <xf numFmtId="0" fontId="30" fillId="0" borderId="53" xfId="4" applyFont="1" applyBorder="1" applyAlignment="1" applyProtection="1">
      <alignment horizontal="center" vertical="center" shrinkToFit="1"/>
      <protection locked="0"/>
    </xf>
    <xf numFmtId="0" fontId="30" fillId="0" borderId="60" xfId="4" applyFont="1" applyBorder="1" applyAlignment="1" applyProtection="1">
      <alignment horizontal="center" vertical="center" shrinkToFit="1"/>
      <protection locked="0"/>
    </xf>
    <xf numFmtId="0" fontId="9" fillId="0" borderId="58" xfId="4" applyFont="1" applyBorder="1" applyAlignment="1" applyProtection="1">
      <alignment horizontal="center" vertical="center"/>
    </xf>
    <xf numFmtId="0" fontId="9" fillId="0" borderId="18" xfId="4" applyFont="1" applyBorder="1" applyAlignment="1" applyProtection="1">
      <alignment horizontal="center" vertical="center"/>
    </xf>
    <xf numFmtId="0" fontId="9" fillId="0" borderId="63" xfId="4" applyFont="1" applyBorder="1" applyAlignment="1" applyProtection="1">
      <alignment horizontal="center" vertical="center"/>
    </xf>
    <xf numFmtId="0" fontId="9" fillId="0" borderId="54" xfId="4" applyFont="1" applyBorder="1" applyAlignment="1" applyProtection="1">
      <alignment horizontal="center" vertical="center"/>
    </xf>
    <xf numFmtId="0" fontId="9" fillId="0" borderId="64" xfId="4" applyFont="1" applyBorder="1" applyAlignment="1" applyProtection="1">
      <alignment horizontal="center" vertical="center"/>
    </xf>
    <xf numFmtId="0" fontId="30" fillId="0" borderId="2" xfId="4" applyFont="1" applyBorder="1" applyAlignment="1" applyProtection="1">
      <alignment horizontal="center" vertical="center" shrinkToFit="1"/>
      <protection locked="0"/>
    </xf>
    <xf numFmtId="0" fontId="30" fillId="0" borderId="4" xfId="4" applyFont="1" applyBorder="1" applyAlignment="1" applyProtection="1">
      <alignment horizontal="center" vertical="center" shrinkToFit="1"/>
      <protection locked="0"/>
    </xf>
    <xf numFmtId="0" fontId="30" fillId="0" borderId="49" xfId="4" applyFont="1" applyBorder="1" applyAlignment="1" applyProtection="1">
      <alignment horizontal="center" vertical="center" shrinkToFit="1"/>
      <protection locked="0"/>
    </xf>
    <xf numFmtId="0" fontId="30" fillId="0" borderId="17" xfId="4" applyFont="1" applyBorder="1" applyAlignment="1" applyProtection="1">
      <alignment horizontal="center" vertical="center" shrinkToFit="1"/>
      <protection locked="0"/>
    </xf>
    <xf numFmtId="0" fontId="30" fillId="0" borderId="0" xfId="4" applyFont="1" applyBorder="1" applyAlignment="1" applyProtection="1">
      <alignment horizontal="center" vertical="center" shrinkToFit="1"/>
      <protection locked="0"/>
    </xf>
    <xf numFmtId="0" fontId="30" fillId="0" borderId="48" xfId="4" applyFont="1" applyBorder="1" applyAlignment="1" applyProtection="1">
      <alignment horizontal="center" vertical="center" shrinkToFit="1"/>
      <protection locked="0"/>
    </xf>
    <xf numFmtId="0" fontId="30" fillId="0" borderId="65" xfId="4" applyFont="1" applyBorder="1" applyAlignment="1" applyProtection="1">
      <alignment horizontal="center" vertical="center" shrinkToFit="1"/>
      <protection locked="0"/>
    </xf>
    <xf numFmtId="0" fontId="30" fillId="0" borderId="54" xfId="4" applyFont="1" applyBorder="1" applyAlignment="1" applyProtection="1">
      <alignment horizontal="center" vertical="center" shrinkToFit="1"/>
      <protection locked="0"/>
    </xf>
    <xf numFmtId="0" fontId="30" fillId="0" borderId="55" xfId="4" applyFont="1" applyBorder="1" applyAlignment="1" applyProtection="1">
      <alignment horizontal="center" vertical="center" shrinkToFit="1"/>
      <protection locked="0"/>
    </xf>
    <xf numFmtId="0" fontId="27" fillId="0" borderId="8" xfId="4" applyFont="1" applyBorder="1" applyAlignment="1" applyProtection="1">
      <alignment horizontal="center" vertical="center" shrinkToFit="1"/>
      <protection locked="0"/>
    </xf>
    <xf numFmtId="0" fontId="27" fillId="0" borderId="45" xfId="4" applyFont="1" applyBorder="1" applyAlignment="1" applyProtection="1">
      <alignment horizontal="center" vertical="center" shrinkToFit="1"/>
      <protection locked="0"/>
    </xf>
    <xf numFmtId="0" fontId="9" fillId="0" borderId="40" xfId="4" applyFont="1" applyBorder="1" applyAlignment="1" applyProtection="1">
      <alignment horizontal="center" vertical="center"/>
      <protection locked="0"/>
    </xf>
    <xf numFmtId="0" fontId="9" fillId="0" borderId="42" xfId="4" applyFont="1" applyBorder="1" applyAlignment="1" applyProtection="1">
      <alignment horizontal="center" vertical="center"/>
      <protection locked="0"/>
    </xf>
    <xf numFmtId="0" fontId="9" fillId="0" borderId="8" xfId="4" applyFont="1" applyBorder="1" applyAlignment="1" applyProtection="1">
      <alignment horizontal="center" vertical="center"/>
      <protection locked="0"/>
    </xf>
    <xf numFmtId="0" fontId="9" fillId="0" borderId="45" xfId="4" applyFont="1" applyBorder="1" applyAlignment="1" applyProtection="1">
      <alignment horizontal="center" vertical="center"/>
      <protection locked="0"/>
    </xf>
    <xf numFmtId="0" fontId="9" fillId="0" borderId="8" xfId="4" applyFont="1" applyBorder="1" applyAlignment="1" applyProtection="1">
      <alignment horizontal="center" vertical="center" wrapText="1"/>
    </xf>
    <xf numFmtId="0" fontId="9" fillId="0" borderId="61" xfId="4" applyFont="1" applyBorder="1" applyAlignment="1" applyProtection="1">
      <alignment horizontal="center" vertical="center"/>
    </xf>
    <xf numFmtId="0" fontId="9" fillId="0" borderId="62" xfId="4" applyFont="1" applyBorder="1" applyAlignment="1" applyProtection="1">
      <alignment horizontal="center" vertical="center"/>
    </xf>
    <xf numFmtId="0" fontId="27" fillId="0" borderId="5" xfId="4" applyFont="1" applyBorder="1" applyAlignment="1" applyProtection="1">
      <alignment horizontal="center" vertical="center" shrinkToFit="1"/>
      <protection locked="0"/>
    </xf>
    <xf numFmtId="0" fontId="27" fillId="0" borderId="7" xfId="4" applyFont="1" applyBorder="1" applyAlignment="1" applyProtection="1">
      <alignment horizontal="center" vertical="center" shrinkToFit="1"/>
      <protection locked="0"/>
    </xf>
    <xf numFmtId="0" fontId="27" fillId="0" borderId="47" xfId="4" applyFont="1" applyBorder="1" applyAlignment="1" applyProtection="1">
      <alignment horizontal="center" vertical="center" shrinkToFit="1"/>
      <protection locked="0"/>
    </xf>
    <xf numFmtId="0" fontId="22" fillId="0" borderId="5" xfId="4" applyFont="1" applyBorder="1" applyAlignment="1" applyProtection="1">
      <alignment horizontal="left" vertical="center"/>
      <protection locked="0"/>
    </xf>
    <xf numFmtId="0" fontId="22" fillId="0" borderId="7" xfId="4" applyFont="1" applyBorder="1" applyAlignment="1" applyProtection="1">
      <alignment horizontal="left" vertical="center"/>
      <protection locked="0"/>
    </xf>
    <xf numFmtId="0" fontId="22" fillId="0" borderId="6" xfId="4" applyFont="1" applyBorder="1" applyAlignment="1" applyProtection="1">
      <alignment horizontal="left" vertical="center"/>
      <protection locked="0"/>
    </xf>
    <xf numFmtId="0" fontId="22" fillId="0" borderId="37" xfId="4" applyFont="1" applyBorder="1" applyAlignment="1" applyProtection="1">
      <alignment horizontal="center" vertical="center" wrapText="1"/>
    </xf>
    <xf numFmtId="0" fontId="22" fillId="0" borderId="38" xfId="4" applyFont="1" applyBorder="1" applyAlignment="1" applyProtection="1">
      <alignment horizontal="center" vertical="center" wrapText="1"/>
    </xf>
    <xf numFmtId="0" fontId="22" fillId="0" borderId="39" xfId="4" applyFont="1" applyBorder="1" applyAlignment="1" applyProtection="1">
      <alignment horizontal="center" vertical="center" wrapText="1"/>
    </xf>
    <xf numFmtId="0" fontId="22" fillId="0" borderId="58" xfId="4" applyFont="1" applyBorder="1" applyAlignment="1" applyProtection="1">
      <alignment horizontal="center" vertical="center" wrapText="1"/>
    </xf>
    <xf numFmtId="0" fontId="22" fillId="0" borderId="0" xfId="4" applyFont="1" applyBorder="1" applyAlignment="1" applyProtection="1">
      <alignment horizontal="center" vertical="center" wrapText="1"/>
    </xf>
    <xf numFmtId="0" fontId="22" fillId="0" borderId="18" xfId="4" applyFont="1" applyBorder="1" applyAlignment="1" applyProtection="1">
      <alignment horizontal="center" vertical="center" wrapText="1"/>
    </xf>
    <xf numFmtId="0" fontId="22" fillId="0" borderId="43" xfId="4" applyFont="1" applyBorder="1" applyAlignment="1" applyProtection="1">
      <alignment horizontal="center" vertical="center" wrapText="1"/>
    </xf>
    <xf numFmtId="0" fontId="22" fillId="0" borderId="1" xfId="4" applyFont="1" applyBorder="1" applyAlignment="1" applyProtection="1">
      <alignment horizontal="center" vertical="center" wrapText="1"/>
    </xf>
    <xf numFmtId="0" fontId="22" fillId="0" borderId="10" xfId="4" applyFont="1" applyBorder="1" applyAlignment="1" applyProtection="1">
      <alignment horizontal="center" vertical="center" wrapText="1"/>
    </xf>
    <xf numFmtId="0" fontId="22" fillId="0" borderId="75" xfId="4" applyFont="1" applyBorder="1" applyAlignment="1" applyProtection="1">
      <alignment horizontal="left" vertical="center" shrinkToFit="1"/>
    </xf>
    <xf numFmtId="0" fontId="22" fillId="0" borderId="69" xfId="4" applyFont="1" applyBorder="1" applyAlignment="1" applyProtection="1">
      <alignment horizontal="left" vertical="center" shrinkToFit="1"/>
    </xf>
    <xf numFmtId="0" fontId="22" fillId="0" borderId="74" xfId="4" applyFont="1" applyBorder="1" applyAlignment="1" applyProtection="1">
      <alignment horizontal="left" vertical="center" shrinkToFit="1"/>
    </xf>
    <xf numFmtId="0" fontId="22" fillId="0" borderId="40" xfId="4" applyFont="1" applyBorder="1" applyAlignment="1" applyProtection="1">
      <alignment horizontal="center" vertical="center"/>
    </xf>
    <xf numFmtId="0" fontId="22" fillId="0" borderId="5" xfId="4" applyFont="1" applyBorder="1" applyAlignment="1" applyProtection="1">
      <alignment horizontal="left" vertical="center"/>
    </xf>
    <xf numFmtId="0" fontId="22" fillId="0" borderId="7" xfId="4" applyFont="1" applyBorder="1" applyAlignment="1" applyProtection="1">
      <alignment horizontal="left" vertical="center"/>
    </xf>
    <xf numFmtId="0" fontId="22" fillId="0" borderId="6" xfId="4" applyFont="1" applyBorder="1" applyAlignment="1" applyProtection="1">
      <alignment horizontal="left" vertical="center"/>
    </xf>
    <xf numFmtId="0" fontId="12" fillId="0" borderId="0" xfId="4" applyFont="1" applyAlignment="1" applyProtection="1">
      <alignment horizontal="center" vertical="center"/>
    </xf>
    <xf numFmtId="0" fontId="12" fillId="0" borderId="48" xfId="4" applyFont="1" applyBorder="1" applyAlignment="1" applyProtection="1">
      <alignment horizontal="center" vertical="center"/>
    </xf>
    <xf numFmtId="0" fontId="32" fillId="0" borderId="59" xfId="6" applyFont="1" applyBorder="1" applyAlignment="1" applyProtection="1">
      <alignment horizontal="center" vertical="center"/>
      <protection locked="0"/>
    </xf>
    <xf numFmtId="0" fontId="32" fillId="0" borderId="85" xfId="6" applyFont="1" applyBorder="1" applyAlignment="1" applyProtection="1">
      <alignment horizontal="center" vertical="center"/>
      <protection locked="0"/>
    </xf>
    <xf numFmtId="0" fontId="17" fillId="0" borderId="54" xfId="6" applyFont="1" applyBorder="1" applyAlignment="1">
      <alignment horizontal="center" vertical="center"/>
    </xf>
    <xf numFmtId="0" fontId="14" fillId="0" borderId="54" xfId="6" applyFont="1" applyBorder="1" applyAlignment="1" applyProtection="1">
      <alignment horizontal="left" vertical="center" shrinkToFit="1"/>
      <protection locked="0"/>
    </xf>
    <xf numFmtId="0" fontId="14" fillId="0" borderId="55" xfId="6" applyFont="1" applyBorder="1" applyAlignment="1" applyProtection="1">
      <alignment horizontal="left" vertical="center" shrinkToFit="1"/>
      <protection locked="0"/>
    </xf>
    <xf numFmtId="0" fontId="17" fillId="0" borderId="5" xfId="6" applyFont="1" applyBorder="1" applyAlignment="1">
      <alignment horizontal="center" vertical="center"/>
    </xf>
    <xf numFmtId="0" fontId="17" fillId="0" borderId="6" xfId="6" applyFont="1" applyBorder="1" applyAlignment="1">
      <alignment horizontal="center" vertical="center"/>
    </xf>
    <xf numFmtId="0" fontId="17" fillId="0" borderId="5" xfId="6" applyFont="1" applyBorder="1" applyAlignment="1" applyProtection="1">
      <alignment horizontal="center" vertical="center"/>
      <protection locked="0"/>
    </xf>
    <xf numFmtId="0" fontId="17" fillId="0" borderId="47" xfId="6" applyFont="1" applyBorder="1" applyAlignment="1" applyProtection="1">
      <alignment horizontal="center" vertical="center"/>
      <protection locked="0"/>
    </xf>
    <xf numFmtId="0" fontId="17" fillId="0" borderId="9" xfId="6" applyFont="1" applyBorder="1" applyAlignment="1">
      <alignment horizontal="center" shrinkToFit="1"/>
    </xf>
    <xf numFmtId="0" fontId="17" fillId="0" borderId="10" xfId="6" applyFont="1" applyBorder="1" applyAlignment="1">
      <alignment horizontal="center" shrinkToFit="1"/>
    </xf>
    <xf numFmtId="178" fontId="17" fillId="0" borderId="9" xfId="6" applyNumberFormat="1" applyFont="1" applyBorder="1" applyAlignment="1" applyProtection="1">
      <alignment horizontal="center" shrinkToFit="1"/>
      <protection locked="0"/>
    </xf>
    <xf numFmtId="178" fontId="17" fillId="0" borderId="50" xfId="6" applyNumberFormat="1" applyFont="1" applyBorder="1" applyAlignment="1" applyProtection="1">
      <alignment horizontal="center" shrinkToFit="1"/>
      <protection locked="0"/>
    </xf>
    <xf numFmtId="0" fontId="17" fillId="0" borderId="2" xfId="6" applyFont="1" applyBorder="1" applyAlignment="1" applyProtection="1">
      <alignment horizontal="center" vertical="center" shrinkToFit="1"/>
      <protection locked="0"/>
    </xf>
    <xf numFmtId="0" fontId="17" fillId="0" borderId="49" xfId="6" applyFont="1" applyBorder="1" applyAlignment="1" applyProtection="1">
      <alignment horizontal="center" vertical="center" shrinkToFit="1"/>
      <protection locked="0"/>
    </xf>
    <xf numFmtId="0" fontId="32" fillId="0" borderId="44" xfId="6" applyFont="1" applyBorder="1" applyAlignment="1" applyProtection="1">
      <alignment horizontal="center" vertical="center"/>
      <protection locked="0"/>
    </xf>
    <xf numFmtId="0" fontId="32" fillId="0" borderId="82" xfId="6" applyFont="1" applyBorder="1" applyAlignment="1" applyProtection="1">
      <alignment horizontal="center" vertical="center"/>
      <protection locked="0"/>
    </xf>
    <xf numFmtId="0" fontId="14" fillId="0" borderId="37" xfId="5" applyFont="1" applyBorder="1" applyAlignment="1">
      <alignment horizontal="center" vertical="center" wrapText="1"/>
    </xf>
    <xf numFmtId="0" fontId="14" fillId="0" borderId="38" xfId="5" applyFont="1" applyBorder="1" applyAlignment="1">
      <alignment horizontal="center" vertical="center" wrapText="1"/>
    </xf>
    <xf numFmtId="0" fontId="14" fillId="0" borderId="39" xfId="5" applyFont="1" applyBorder="1" applyAlignment="1">
      <alignment horizontal="center" vertical="center" wrapText="1"/>
    </xf>
    <xf numFmtId="0" fontId="14" fillId="0" borderId="58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8" xfId="5" applyFont="1" applyBorder="1" applyAlignment="1">
      <alignment horizontal="center" vertical="center" wrapText="1"/>
    </xf>
    <xf numFmtId="0" fontId="32" fillId="0" borderId="41" xfId="5" applyFont="1" applyBorder="1" applyAlignment="1">
      <alignment horizontal="left" vertical="top" wrapText="1"/>
    </xf>
    <xf numFmtId="0" fontId="32" fillId="0" borderId="38" xfId="5" applyFont="1" applyBorder="1" applyAlignment="1">
      <alignment horizontal="left" vertical="top" wrapText="1"/>
    </xf>
    <xf numFmtId="0" fontId="32" fillId="0" borderId="66" xfId="5" applyFont="1" applyBorder="1" applyAlignment="1">
      <alignment horizontal="left" vertical="top" wrapText="1"/>
    </xf>
    <xf numFmtId="0" fontId="32" fillId="0" borderId="17" xfId="5" applyFont="1" applyBorder="1" applyAlignment="1">
      <alignment horizontal="left" vertical="top" wrapText="1"/>
    </xf>
    <xf numFmtId="0" fontId="32" fillId="0" borderId="0" xfId="5" applyFont="1" applyBorder="1" applyAlignment="1">
      <alignment horizontal="left" vertical="top" wrapText="1"/>
    </xf>
    <xf numFmtId="0" fontId="32" fillId="0" borderId="48" xfId="5" applyFont="1" applyBorder="1" applyAlignment="1">
      <alignment horizontal="left" vertical="top" wrapText="1"/>
    </xf>
    <xf numFmtId="0" fontId="32" fillId="0" borderId="9" xfId="5" applyFont="1" applyBorder="1" applyAlignment="1">
      <alignment horizontal="left" vertical="top" wrapText="1"/>
    </xf>
    <xf numFmtId="0" fontId="32" fillId="0" borderId="1" xfId="5" applyFont="1" applyBorder="1" applyAlignment="1">
      <alignment horizontal="left" vertical="top" wrapText="1"/>
    </xf>
    <xf numFmtId="0" fontId="32" fillId="0" borderId="50" xfId="5" applyFont="1" applyBorder="1" applyAlignment="1">
      <alignment horizontal="left" vertical="top" wrapText="1"/>
    </xf>
    <xf numFmtId="0" fontId="26" fillId="0" borderId="67" xfId="6" applyFont="1" applyBorder="1" applyAlignment="1" applyProtection="1">
      <alignment horizontal="center" vertical="center" wrapText="1"/>
      <protection locked="0"/>
    </xf>
    <xf numFmtId="0" fontId="26" fillId="0" borderId="68" xfId="6" applyFont="1" applyBorder="1" applyAlignment="1" applyProtection="1">
      <alignment horizontal="center" vertical="center" wrapText="1"/>
      <protection locked="0"/>
    </xf>
    <xf numFmtId="0" fontId="14" fillId="0" borderId="38" xfId="6" applyFont="1" applyBorder="1" applyAlignment="1">
      <alignment horizontal="left" vertical="center" wrapText="1"/>
    </xf>
    <xf numFmtId="0" fontId="14" fillId="0" borderId="66" xfId="6" applyFont="1" applyBorder="1" applyAlignment="1">
      <alignment horizontal="left" vertical="center" wrapText="1"/>
    </xf>
    <xf numFmtId="0" fontId="14" fillId="0" borderId="0" xfId="6" applyFont="1" applyBorder="1" applyAlignment="1">
      <alignment horizontal="left" vertical="center" wrapText="1"/>
    </xf>
    <xf numFmtId="0" fontId="14" fillId="0" borderId="48" xfId="6" applyFont="1" applyBorder="1" applyAlignment="1">
      <alignment horizontal="left" vertical="center" wrapText="1"/>
    </xf>
    <xf numFmtId="0" fontId="26" fillId="0" borderId="108" xfId="5" applyFont="1" applyBorder="1" applyAlignment="1" applyProtection="1">
      <alignment horizontal="center" vertical="center" shrinkToFit="1"/>
      <protection locked="0"/>
    </xf>
    <xf numFmtId="0" fontId="17" fillId="0" borderId="75" xfId="6" applyFont="1" applyBorder="1" applyAlignment="1">
      <alignment horizontal="center" vertical="center"/>
    </xf>
    <xf numFmtId="0" fontId="17" fillId="0" borderId="74" xfId="6" applyFont="1" applyBorder="1" applyAlignment="1">
      <alignment horizontal="center" vertical="center"/>
    </xf>
    <xf numFmtId="0" fontId="14" fillId="0" borderId="41" xfId="5" applyFont="1" applyBorder="1" applyAlignment="1">
      <alignment horizontal="left" vertical="center" shrinkToFit="1"/>
    </xf>
    <xf numFmtId="0" fontId="14" fillId="0" borderId="38" xfId="5" applyFont="1" applyBorder="1" applyAlignment="1">
      <alignment horizontal="left" vertical="center" shrinkToFit="1"/>
    </xf>
    <xf numFmtId="0" fontId="14" fillId="0" borderId="66" xfId="5" applyFont="1" applyBorder="1" applyAlignment="1">
      <alignment horizontal="left" vertical="center" shrinkToFit="1"/>
    </xf>
    <xf numFmtId="0" fontId="14" fillId="0" borderId="65" xfId="5" applyFont="1" applyBorder="1" applyAlignment="1">
      <alignment horizontal="left" vertical="center" shrinkToFit="1"/>
    </xf>
    <xf numFmtId="0" fontId="14" fillId="0" borderId="54" xfId="5" applyFont="1" applyBorder="1" applyAlignment="1">
      <alignment horizontal="left" vertical="center" shrinkToFit="1"/>
    </xf>
    <xf numFmtId="0" fontId="14" fillId="0" borderId="55" xfId="5" applyFont="1" applyBorder="1" applyAlignment="1">
      <alignment horizontal="left" vertical="center" shrinkToFit="1"/>
    </xf>
    <xf numFmtId="0" fontId="14" fillId="0" borderId="41" xfId="6" applyFont="1" applyBorder="1" applyAlignment="1">
      <alignment horizontal="left" vertical="center" wrapText="1"/>
    </xf>
    <xf numFmtId="0" fontId="14" fillId="0" borderId="65" xfId="6" applyFont="1" applyBorder="1" applyAlignment="1">
      <alignment horizontal="left" vertical="center" wrapText="1"/>
    </xf>
    <xf numFmtId="0" fontId="14" fillId="0" borderId="54" xfId="6" applyFont="1" applyBorder="1" applyAlignment="1">
      <alignment horizontal="left" vertical="center" wrapText="1"/>
    </xf>
    <xf numFmtId="0" fontId="14" fillId="0" borderId="55" xfId="6" applyFont="1" applyBorder="1" applyAlignment="1">
      <alignment horizontal="left" vertical="center" wrapText="1"/>
    </xf>
    <xf numFmtId="176" fontId="17" fillId="0" borderId="75" xfId="6" applyNumberFormat="1" applyFont="1" applyBorder="1" applyAlignment="1" applyProtection="1">
      <alignment horizontal="distributed" vertical="center"/>
      <protection locked="0"/>
    </xf>
    <xf numFmtId="176" fontId="17" fillId="0" borderId="70" xfId="6" applyNumberFormat="1" applyFont="1" applyBorder="1" applyAlignment="1" applyProtection="1">
      <alignment horizontal="distributed" vertical="center"/>
      <protection locked="0"/>
    </xf>
    <xf numFmtId="0" fontId="19" fillId="0" borderId="2" xfId="6" applyFont="1" applyBorder="1" applyAlignment="1" applyProtection="1">
      <alignment horizontal="center" vertical="center" shrinkToFit="1"/>
      <protection locked="0"/>
    </xf>
    <xf numFmtId="0" fontId="19" fillId="0" borderId="3" xfId="6" applyFont="1" applyBorder="1" applyAlignment="1" applyProtection="1">
      <alignment horizontal="center" vertical="center" shrinkToFit="1"/>
      <protection locked="0"/>
    </xf>
    <xf numFmtId="0" fontId="19" fillId="0" borderId="17" xfId="6" applyFont="1" applyBorder="1" applyAlignment="1" applyProtection="1">
      <alignment horizontal="center" vertical="center" shrinkToFit="1"/>
      <protection locked="0"/>
    </xf>
    <xf numFmtId="0" fontId="19" fillId="0" borderId="18" xfId="6" applyFont="1" applyBorder="1" applyAlignment="1" applyProtection="1">
      <alignment horizontal="center" vertical="center" shrinkToFit="1"/>
      <protection locked="0"/>
    </xf>
    <xf numFmtId="0" fontId="19" fillId="0" borderId="9" xfId="6" applyFont="1" applyBorder="1" applyAlignment="1" applyProtection="1">
      <alignment horizontal="center" vertical="center" shrinkToFit="1"/>
      <protection locked="0"/>
    </xf>
    <xf numFmtId="0" fontId="19" fillId="0" borderId="10" xfId="6" applyFont="1" applyBorder="1" applyAlignment="1" applyProtection="1">
      <alignment horizontal="center" vertical="center" shrinkToFit="1"/>
      <protection locked="0"/>
    </xf>
    <xf numFmtId="0" fontId="19" fillId="0" borderId="44" xfId="6" applyFont="1" applyBorder="1" applyAlignment="1" applyProtection="1">
      <alignment horizontal="center" vertical="center" shrinkToFit="1"/>
      <protection locked="0"/>
    </xf>
    <xf numFmtId="0" fontId="19" fillId="0" borderId="82" xfId="6" applyFont="1" applyBorder="1" applyAlignment="1" applyProtection="1">
      <alignment horizontal="center" vertical="center" shrinkToFit="1"/>
      <protection locked="0"/>
    </xf>
    <xf numFmtId="0" fontId="19" fillId="0" borderId="61" xfId="6" applyFont="1" applyBorder="1" applyAlignment="1" applyProtection="1">
      <alignment horizontal="center" vertical="center" shrinkToFit="1"/>
      <protection locked="0"/>
    </xf>
    <xf numFmtId="0" fontId="13" fillId="0" borderId="0" xfId="5" applyFont="1" applyAlignment="1">
      <alignment horizontal="center" vertical="center" wrapText="1"/>
    </xf>
    <xf numFmtId="0" fontId="23" fillId="0" borderId="37" xfId="6" applyFont="1" applyBorder="1" applyAlignment="1">
      <alignment horizontal="center" vertical="center" wrapText="1"/>
    </xf>
    <xf numFmtId="0" fontId="18" fillId="0" borderId="39" xfId="6" applyFont="1" applyBorder="1" applyAlignment="1">
      <alignment horizontal="center" vertical="center" wrapText="1"/>
    </xf>
    <xf numFmtId="0" fontId="18" fillId="0" borderId="63" xfId="6" applyFont="1" applyBorder="1" applyAlignment="1">
      <alignment horizontal="center" vertical="center" wrapText="1"/>
    </xf>
    <xf numFmtId="0" fontId="18" fillId="0" borderId="64" xfId="6" applyFont="1" applyBorder="1" applyAlignment="1">
      <alignment horizontal="center" vertical="center" wrapText="1"/>
    </xf>
    <xf numFmtId="0" fontId="23" fillId="0" borderId="58" xfId="6" applyFont="1" applyBorder="1" applyAlignment="1">
      <alignment horizontal="center" vertical="center" wrapText="1"/>
    </xf>
    <xf numFmtId="0" fontId="23" fillId="0" borderId="18" xfId="6" applyFont="1" applyBorder="1" applyAlignment="1">
      <alignment horizontal="center" vertical="center" wrapText="1"/>
    </xf>
    <xf numFmtId="0" fontId="17" fillId="0" borderId="73" xfId="6" applyFont="1" applyBorder="1" applyAlignment="1">
      <alignment horizontal="center" vertical="center"/>
    </xf>
    <xf numFmtId="0" fontId="14" fillId="0" borderId="109" xfId="5" applyFont="1" applyBorder="1" applyAlignment="1">
      <alignment horizontal="left" vertical="center" shrinkToFit="1"/>
    </xf>
    <xf numFmtId="0" fontId="14" fillId="0" borderId="7" xfId="5" applyFont="1" applyBorder="1" applyAlignment="1">
      <alignment horizontal="left" vertical="center" shrinkToFit="1"/>
    </xf>
    <xf numFmtId="0" fontId="14" fillId="0" borderId="47" xfId="5" applyFont="1" applyBorder="1" applyAlignment="1">
      <alignment horizontal="left" vertical="center" shrinkToFit="1"/>
    </xf>
    <xf numFmtId="0" fontId="14" fillId="0" borderId="110" xfId="5" applyFont="1" applyBorder="1" applyAlignment="1">
      <alignment horizontal="left" vertical="center" shrinkToFit="1"/>
    </xf>
    <xf numFmtId="0" fontId="14" fillId="0" borderId="71" xfId="5" applyFont="1" applyBorder="1" applyAlignment="1">
      <alignment horizontal="left" vertical="center" shrinkToFit="1"/>
    </xf>
    <xf numFmtId="0" fontId="14" fillId="0" borderId="72" xfId="5" applyFont="1" applyBorder="1" applyAlignment="1">
      <alignment horizontal="left" vertical="center" shrinkToFit="1"/>
    </xf>
    <xf numFmtId="0" fontId="23" fillId="0" borderId="39" xfId="6" applyFont="1" applyBorder="1" applyAlignment="1">
      <alignment horizontal="center" vertical="center" wrapText="1"/>
    </xf>
    <xf numFmtId="0" fontId="23" fillId="0" borderId="63" xfId="6" applyFont="1" applyBorder="1" applyAlignment="1">
      <alignment horizontal="center" vertical="center" wrapText="1"/>
    </xf>
    <xf numFmtId="0" fontId="23" fillId="0" borderId="64" xfId="6" applyFont="1" applyBorder="1" applyAlignment="1">
      <alignment horizontal="center" vertical="center" wrapText="1"/>
    </xf>
    <xf numFmtId="0" fontId="17" fillId="0" borderId="44" xfId="6" applyFont="1" applyBorder="1" applyAlignment="1">
      <alignment horizontal="center" vertical="center" wrapText="1"/>
    </xf>
    <xf numFmtId="0" fontId="17" fillId="0" borderId="82" xfId="6" applyFont="1" applyBorder="1" applyAlignment="1">
      <alignment horizontal="center" vertical="center" wrapText="1"/>
    </xf>
    <xf numFmtId="0" fontId="17" fillId="0" borderId="61" xfId="6" applyFont="1" applyBorder="1" applyAlignment="1">
      <alignment horizontal="center" vertical="center" wrapText="1"/>
    </xf>
    <xf numFmtId="0" fontId="32" fillId="0" borderId="2" xfId="6" applyFont="1" applyBorder="1" applyAlignment="1" applyProtection="1">
      <alignment vertical="center" shrinkToFit="1"/>
      <protection locked="0"/>
    </xf>
    <xf numFmtId="0" fontId="32" fillId="0" borderId="4" xfId="6" applyFont="1" applyBorder="1" applyAlignment="1" applyProtection="1">
      <alignment vertical="center" shrinkToFit="1"/>
      <protection locked="0"/>
    </xf>
    <xf numFmtId="0" fontId="32" fillId="0" borderId="3" xfId="6" applyFont="1" applyBorder="1" applyAlignment="1" applyProtection="1">
      <alignment vertical="center" shrinkToFit="1"/>
      <protection locked="0"/>
    </xf>
    <xf numFmtId="0" fontId="32" fillId="0" borderId="17" xfId="6" applyFont="1" applyBorder="1" applyAlignment="1" applyProtection="1">
      <alignment vertical="center" shrinkToFit="1"/>
      <protection locked="0"/>
    </xf>
    <xf numFmtId="0" fontId="32" fillId="0" borderId="0" xfId="6" applyFont="1" applyBorder="1" applyAlignment="1" applyProtection="1">
      <alignment vertical="center" shrinkToFit="1"/>
      <protection locked="0"/>
    </xf>
    <xf numFmtId="0" fontId="32" fillId="0" borderId="18" xfId="6" applyFont="1" applyBorder="1" applyAlignment="1" applyProtection="1">
      <alignment vertical="center" shrinkToFit="1"/>
      <protection locked="0"/>
    </xf>
    <xf numFmtId="0" fontId="32" fillId="0" borderId="9" xfId="6" applyFont="1" applyBorder="1" applyAlignment="1" applyProtection="1">
      <alignment vertical="center" shrinkToFit="1"/>
      <protection locked="0"/>
    </xf>
    <xf numFmtId="0" fontId="32" fillId="0" borderId="1" xfId="6" applyFont="1" applyBorder="1" applyAlignment="1" applyProtection="1">
      <alignment vertical="center" shrinkToFit="1"/>
      <protection locked="0"/>
    </xf>
    <xf numFmtId="0" fontId="32" fillId="0" borderId="10" xfId="6" applyFont="1" applyBorder="1" applyAlignment="1" applyProtection="1">
      <alignment vertical="center" shrinkToFit="1"/>
      <protection locked="0"/>
    </xf>
    <xf numFmtId="0" fontId="17" fillId="0" borderId="77" xfId="6" applyFont="1" applyBorder="1" applyAlignment="1">
      <alignment horizontal="center" vertical="center"/>
    </xf>
    <xf numFmtId="0" fontId="17" fillId="0" borderId="5" xfId="6" applyFont="1" applyBorder="1" applyAlignment="1" applyProtection="1">
      <alignment horizontal="center" vertical="center" shrinkToFit="1"/>
      <protection locked="0"/>
    </xf>
    <xf numFmtId="0" fontId="17" fillId="0" borderId="6" xfId="6" applyFont="1" applyBorder="1" applyAlignment="1" applyProtection="1">
      <alignment horizontal="center" vertical="center" shrinkToFit="1"/>
      <protection locked="0"/>
    </xf>
    <xf numFmtId="0" fontId="17" fillId="0" borderId="57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0" fontId="17" fillId="0" borderId="58" xfId="6" applyFont="1" applyBorder="1" applyAlignment="1">
      <alignment horizontal="center" vertical="center"/>
    </xf>
    <xf numFmtId="0" fontId="17" fillId="0" borderId="18" xfId="6" applyFont="1" applyBorder="1" applyAlignment="1">
      <alignment horizontal="center" vertical="center"/>
    </xf>
    <xf numFmtId="0" fontId="17" fillId="0" borderId="43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17" fillId="0" borderId="2" xfId="6" applyFont="1" applyBorder="1" applyAlignment="1">
      <alignment horizontal="center" wrapText="1"/>
    </xf>
    <xf numFmtId="0" fontId="17" fillId="0" borderId="3" xfId="6" applyFont="1" applyBorder="1" applyAlignment="1">
      <alignment horizontal="center" wrapText="1"/>
    </xf>
    <xf numFmtId="0" fontId="17" fillId="0" borderId="78" xfId="6" applyFont="1" applyBorder="1" applyAlignment="1">
      <alignment vertical="center" textRotation="255"/>
    </xf>
    <xf numFmtId="0" fontId="17" fillId="0" borderId="79" xfId="6" applyFont="1" applyBorder="1" applyAlignment="1">
      <alignment vertical="center" textRotation="255"/>
    </xf>
    <xf numFmtId="0" fontId="17" fillId="0" borderId="80" xfId="6" applyFont="1" applyBorder="1" applyAlignment="1">
      <alignment vertical="center" textRotation="255"/>
    </xf>
    <xf numFmtId="0" fontId="17" fillId="0" borderId="69" xfId="6" applyFont="1" applyBorder="1" applyAlignment="1">
      <alignment horizontal="center" vertical="center"/>
    </xf>
    <xf numFmtId="0" fontId="17" fillId="0" borderId="63" xfId="6" applyFont="1" applyBorder="1" applyAlignment="1">
      <alignment horizontal="center" vertical="center"/>
    </xf>
    <xf numFmtId="0" fontId="17" fillId="0" borderId="64" xfId="6" applyFont="1" applyBorder="1" applyAlignment="1">
      <alignment horizontal="center" vertical="center"/>
    </xf>
    <xf numFmtId="0" fontId="14" fillId="0" borderId="4" xfId="6" applyFont="1" applyBorder="1" applyAlignment="1" applyProtection="1">
      <alignment horizontal="center" vertical="center"/>
      <protection locked="0"/>
    </xf>
    <xf numFmtId="0" fontId="31" fillId="0" borderId="17" xfId="6" applyFont="1" applyBorder="1" applyAlignment="1" applyProtection="1">
      <alignment horizontal="left" vertical="center" shrinkToFit="1"/>
      <protection locked="0"/>
    </xf>
    <xf numFmtId="0" fontId="31" fillId="0" borderId="0" xfId="6" applyFont="1" applyBorder="1" applyAlignment="1" applyProtection="1">
      <alignment horizontal="left" vertical="center" shrinkToFit="1"/>
      <protection locked="0"/>
    </xf>
    <xf numFmtId="0" fontId="31" fillId="0" borderId="48" xfId="6" applyFont="1" applyBorder="1" applyAlignment="1" applyProtection="1">
      <alignment horizontal="left" vertical="center" shrinkToFit="1"/>
      <protection locked="0"/>
    </xf>
    <xf numFmtId="0" fontId="17" fillId="0" borderId="2" xfId="6" applyFont="1" applyBorder="1" applyAlignment="1">
      <alignment horizontal="center" vertical="center"/>
    </xf>
    <xf numFmtId="0" fontId="17" fillId="0" borderId="17" xfId="6" applyFont="1" applyBorder="1" applyAlignment="1">
      <alignment horizontal="center" vertical="center"/>
    </xf>
    <xf numFmtId="0" fontId="17" fillId="0" borderId="81" xfId="6" applyFont="1" applyBorder="1" applyAlignment="1">
      <alignment horizontal="center" vertical="center"/>
    </xf>
    <xf numFmtId="0" fontId="32" fillId="0" borderId="81" xfId="6" applyFont="1" applyBorder="1" applyAlignment="1" applyProtection="1">
      <alignment vertical="center" shrinkToFit="1"/>
      <protection locked="0"/>
    </xf>
    <xf numFmtId="0" fontId="32" fillId="0" borderId="83" xfId="6" applyFont="1" applyBorder="1" applyAlignment="1" applyProtection="1">
      <alignment vertical="center" shrinkToFit="1"/>
      <protection locked="0"/>
    </xf>
    <xf numFmtId="0" fontId="32" fillId="0" borderId="84" xfId="6" applyFont="1" applyBorder="1" applyAlignment="1" applyProtection="1">
      <alignment vertical="center" shrinkToFit="1"/>
      <protection locked="0"/>
    </xf>
    <xf numFmtId="0" fontId="17" fillId="0" borderId="89" xfId="6" applyFont="1" applyBorder="1" applyAlignment="1">
      <alignment horizontal="center" vertical="center"/>
    </xf>
    <xf numFmtId="0" fontId="17" fillId="0" borderId="90" xfId="6" applyFont="1" applyBorder="1" applyAlignment="1">
      <alignment horizontal="center" vertical="center"/>
    </xf>
    <xf numFmtId="0" fontId="17" fillId="0" borderId="91" xfId="6" applyFont="1" applyBorder="1" applyAlignment="1">
      <alignment horizontal="center" vertical="center"/>
    </xf>
    <xf numFmtId="0" fontId="17" fillId="0" borderId="65" xfId="6" applyFont="1" applyBorder="1" applyAlignment="1">
      <alignment horizontal="center" vertical="center"/>
    </xf>
    <xf numFmtId="0" fontId="17" fillId="0" borderId="0" xfId="6" applyFont="1" applyBorder="1" applyAlignment="1">
      <alignment horizontal="left" vertical="center" wrapText="1"/>
    </xf>
    <xf numFmtId="0" fontId="14" fillId="0" borderId="0" xfId="5" applyFont="1" applyBorder="1" applyAlignment="1">
      <alignment horizontal="left" vertical="center" shrinkToFit="1"/>
    </xf>
    <xf numFmtId="0" fontId="14" fillId="0" borderId="48" xfId="5" applyFont="1" applyBorder="1" applyAlignment="1">
      <alignment horizontal="left" vertical="center" shrinkToFit="1"/>
    </xf>
    <xf numFmtId="0" fontId="17" fillId="0" borderId="44" xfId="6" applyFont="1" applyBorder="1" applyAlignment="1" applyProtection="1">
      <alignment horizontal="center" vertical="center" shrinkToFit="1"/>
      <protection locked="0"/>
    </xf>
    <xf numFmtId="0" fontId="17" fillId="0" borderId="82" xfId="6" applyFont="1" applyBorder="1" applyAlignment="1" applyProtection="1">
      <alignment horizontal="center" vertical="center" shrinkToFit="1"/>
      <protection locked="0"/>
    </xf>
    <xf numFmtId="0" fontId="17" fillId="0" borderId="86" xfId="6" applyFont="1" applyBorder="1" applyAlignment="1" applyProtection="1">
      <alignment horizontal="center" vertical="center" shrinkToFit="1"/>
      <protection locked="0"/>
    </xf>
    <xf numFmtId="0" fontId="32" fillId="0" borderId="2" xfId="6" applyFont="1" applyBorder="1" applyAlignment="1" applyProtection="1">
      <alignment horizontal="left" vertical="center" shrinkToFit="1"/>
      <protection locked="0"/>
    </xf>
    <xf numFmtId="0" fontId="32" fillId="0" borderId="4" xfId="6" applyFont="1" applyBorder="1" applyAlignment="1" applyProtection="1">
      <alignment horizontal="left" vertical="center" shrinkToFit="1"/>
      <protection locked="0"/>
    </xf>
    <xf numFmtId="0" fontId="32" fillId="0" borderId="3" xfId="6" applyFont="1" applyBorder="1" applyAlignment="1" applyProtection="1">
      <alignment horizontal="left" vertical="center" shrinkToFit="1"/>
      <protection locked="0"/>
    </xf>
    <xf numFmtId="0" fontId="32" fillId="0" borderId="17" xfId="6" applyFont="1" applyBorder="1" applyAlignment="1" applyProtection="1">
      <alignment horizontal="left" vertical="center" shrinkToFit="1"/>
      <protection locked="0"/>
    </xf>
    <xf numFmtId="0" fontId="32" fillId="0" borderId="0" xfId="6" applyFont="1" applyBorder="1" applyAlignment="1" applyProtection="1">
      <alignment horizontal="left" vertical="center" shrinkToFit="1"/>
      <protection locked="0"/>
    </xf>
    <xf numFmtId="0" fontId="32" fillId="0" borderId="18" xfId="6" applyFont="1" applyBorder="1" applyAlignment="1" applyProtection="1">
      <alignment horizontal="left" vertical="center" shrinkToFit="1"/>
      <protection locked="0"/>
    </xf>
    <xf numFmtId="0" fontId="32" fillId="0" borderId="9" xfId="6" applyFont="1" applyBorder="1" applyAlignment="1" applyProtection="1">
      <alignment horizontal="left" vertical="center" shrinkToFit="1"/>
      <protection locked="0"/>
    </xf>
    <xf numFmtId="0" fontId="32" fillId="0" borderId="1" xfId="6" applyFont="1" applyBorder="1" applyAlignment="1" applyProtection="1">
      <alignment horizontal="left" vertical="center" shrinkToFit="1"/>
      <protection locked="0"/>
    </xf>
    <xf numFmtId="0" fontId="32" fillId="0" borderId="10" xfId="6" applyFont="1" applyBorder="1" applyAlignment="1" applyProtection="1">
      <alignment horizontal="left" vertical="center" shrinkToFit="1"/>
      <protection locked="0"/>
    </xf>
    <xf numFmtId="0" fontId="17" fillId="0" borderId="61" xfId="6" applyFont="1" applyBorder="1" applyAlignment="1" applyProtection="1">
      <alignment horizontal="center" vertical="center" shrinkToFit="1"/>
      <protection locked="0"/>
    </xf>
    <xf numFmtId="0" fontId="14" fillId="0" borderId="17" xfId="5" applyFont="1" applyBorder="1" applyAlignment="1">
      <alignment horizontal="left" vertical="center"/>
    </xf>
    <xf numFmtId="0" fontId="14" fillId="0" borderId="0" xfId="5" applyFont="1" applyBorder="1" applyAlignment="1">
      <alignment horizontal="left" vertical="center"/>
    </xf>
    <xf numFmtId="0" fontId="14" fillId="0" borderId="48" xfId="5" applyFont="1" applyBorder="1" applyAlignment="1">
      <alignment horizontal="left" vertical="center"/>
    </xf>
    <xf numFmtId="0" fontId="32" fillId="0" borderId="81" xfId="6" applyFont="1" applyBorder="1" applyAlignment="1" applyProtection="1">
      <alignment horizontal="left" vertical="center" shrinkToFit="1"/>
      <protection locked="0"/>
    </xf>
    <xf numFmtId="0" fontId="32" fillId="0" borderId="83" xfId="6" applyFont="1" applyBorder="1" applyAlignment="1" applyProtection="1">
      <alignment horizontal="left" vertical="center" shrinkToFit="1"/>
      <protection locked="0"/>
    </xf>
    <xf numFmtId="0" fontId="32" fillId="0" borderId="84" xfId="6" applyFont="1" applyBorder="1" applyAlignment="1" applyProtection="1">
      <alignment horizontal="left" vertical="center" shrinkToFit="1"/>
      <protection locked="0"/>
    </xf>
    <xf numFmtId="0" fontId="17" fillId="0" borderId="37" xfId="6" applyFont="1" applyBorder="1" applyAlignment="1">
      <alignment vertical="center" textRotation="255"/>
    </xf>
    <xf numFmtId="0" fontId="17" fillId="0" borderId="58" xfId="6" applyFont="1" applyBorder="1" applyAlignment="1">
      <alignment vertical="center" textRotation="255"/>
    </xf>
    <xf numFmtId="0" fontId="17" fillId="0" borderId="63" xfId="6" applyFont="1" applyBorder="1" applyAlignment="1">
      <alignment vertical="center" textRotation="255"/>
    </xf>
    <xf numFmtId="0" fontId="17" fillId="0" borderId="41" xfId="6" applyFont="1" applyBorder="1" applyAlignment="1">
      <alignment horizontal="center" vertical="center"/>
    </xf>
    <xf numFmtId="0" fontId="17" fillId="0" borderId="38" xfId="6" applyFont="1" applyBorder="1" applyAlignment="1">
      <alignment horizontal="center" vertical="center"/>
    </xf>
    <xf numFmtId="0" fontId="17" fillId="0" borderId="89" xfId="6" applyFont="1" applyBorder="1" applyAlignment="1">
      <alignment horizontal="center" vertical="center" shrinkToFit="1"/>
    </xf>
    <xf numFmtId="0" fontId="17" fillId="0" borderId="90" xfId="6" applyFont="1" applyBorder="1" applyAlignment="1">
      <alignment horizontal="center" vertical="center" shrinkToFit="1"/>
    </xf>
    <xf numFmtId="0" fontId="17" fillId="0" borderId="91" xfId="6" applyFont="1" applyBorder="1" applyAlignment="1">
      <alignment horizontal="center" vertical="center" shrinkToFit="1"/>
    </xf>
    <xf numFmtId="0" fontId="17" fillId="0" borderId="65" xfId="6" applyFont="1" applyBorder="1" applyAlignment="1">
      <alignment horizontal="center" vertical="center" shrinkToFit="1"/>
    </xf>
    <xf numFmtId="0" fontId="17" fillId="0" borderId="54" xfId="6" applyFont="1" applyBorder="1" applyAlignment="1">
      <alignment horizontal="center" vertical="center" shrinkToFit="1"/>
    </xf>
    <xf numFmtId="0" fontId="17" fillId="0" borderId="64" xfId="6" applyFont="1" applyBorder="1" applyAlignment="1">
      <alignment horizontal="center" vertical="center" shrinkToFit="1"/>
    </xf>
    <xf numFmtId="0" fontId="14" fillId="0" borderId="2" xfId="5" applyFont="1" applyBorder="1" applyAlignment="1">
      <alignment horizontal="left" vertical="center" shrinkToFit="1"/>
    </xf>
    <xf numFmtId="0" fontId="14" fillId="0" borderId="4" xfId="5" applyFont="1" applyBorder="1" applyAlignment="1">
      <alignment horizontal="left" vertical="center" shrinkToFit="1"/>
    </xf>
    <xf numFmtId="0" fontId="14" fillId="0" borderId="49" xfId="5" applyFont="1" applyBorder="1" applyAlignment="1">
      <alignment horizontal="left" vertical="center" shrinkToFit="1"/>
    </xf>
    <xf numFmtId="0" fontId="14" fillId="0" borderId="17" xfId="5" applyFont="1" applyBorder="1" applyAlignment="1">
      <alignment horizontal="left" vertical="center" shrinkToFit="1"/>
    </xf>
    <xf numFmtId="0" fontId="14" fillId="0" borderId="9" xfId="5" applyFont="1" applyBorder="1" applyAlignment="1">
      <alignment horizontal="left" vertical="center" shrinkToFit="1"/>
    </xf>
    <xf numFmtId="0" fontId="14" fillId="0" borderId="1" xfId="5" applyFont="1" applyBorder="1" applyAlignment="1">
      <alignment horizontal="left" vertical="center" shrinkToFit="1"/>
    </xf>
    <xf numFmtId="0" fontId="14" fillId="0" borderId="50" xfId="5" applyFont="1" applyBorder="1" applyAlignment="1">
      <alignment horizontal="left" vertical="center" shrinkToFit="1"/>
    </xf>
    <xf numFmtId="0" fontId="14" fillId="0" borderId="65" xfId="5" applyFont="1" applyBorder="1" applyAlignment="1">
      <alignment horizontal="left" vertical="center"/>
    </xf>
    <xf numFmtId="0" fontId="14" fillId="0" borderId="54" xfId="5" applyFont="1" applyBorder="1" applyAlignment="1">
      <alignment horizontal="left" vertical="center"/>
    </xf>
    <xf numFmtId="0" fontId="14" fillId="0" borderId="57" xfId="5" applyFont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4" fillId="0" borderId="43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63" xfId="5" applyFont="1" applyBorder="1" applyAlignment="1">
      <alignment horizontal="center" vertical="center" wrapText="1"/>
    </xf>
    <xf numFmtId="0" fontId="14" fillId="0" borderId="54" xfId="5" applyFont="1" applyBorder="1" applyAlignment="1">
      <alignment horizontal="center" vertical="center" wrapText="1"/>
    </xf>
    <xf numFmtId="0" fontId="14" fillId="0" borderId="64" xfId="5" applyFont="1" applyBorder="1" applyAlignment="1">
      <alignment horizontal="center" vertical="center" wrapText="1"/>
    </xf>
    <xf numFmtId="0" fontId="32" fillId="0" borderId="2" xfId="5" applyFont="1" applyBorder="1" applyAlignment="1">
      <alignment horizontal="left" vertical="top" wrapText="1"/>
    </xf>
    <xf numFmtId="0" fontId="32" fillId="0" borderId="4" xfId="5" applyFont="1" applyBorder="1" applyAlignment="1">
      <alignment horizontal="left" vertical="top" wrapText="1"/>
    </xf>
    <xf numFmtId="0" fontId="32" fillId="0" borderId="49" xfId="5" applyFont="1" applyBorder="1" applyAlignment="1">
      <alignment horizontal="left" vertical="top" wrapText="1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0" fillId="0" borderId="0" xfId="1" applyFont="1" applyAlignment="1"/>
    <xf numFmtId="0" fontId="1" fillId="0" borderId="0" xfId="1" applyAlignment="1"/>
    <xf numFmtId="0" fontId="1" fillId="0" borderId="0" xfId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horizontal="right" vertical="center"/>
      <protection locked="0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26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left" vertical="center"/>
      <protection locked="0"/>
    </xf>
    <xf numFmtId="0" fontId="1" fillId="0" borderId="25" xfId="1" applyBorder="1" applyAlignment="1" applyProtection="1">
      <alignment horizontal="left" vertical="center"/>
      <protection locked="0"/>
    </xf>
    <xf numFmtId="0" fontId="1" fillId="0" borderId="24" xfId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6" xfId="1" applyBorder="1" applyAlignment="1" applyProtection="1">
      <alignment vertical="center"/>
      <protection locked="0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5" xfId="1" applyFont="1" applyBorder="1" applyAlignment="1" applyProtection="1">
      <alignment horizontal="right" vertical="center" shrinkToFit="1"/>
      <protection locked="0"/>
    </xf>
    <xf numFmtId="0" fontId="1" fillId="0" borderId="7" xfId="1" applyBorder="1" applyAlignment="1" applyProtection="1">
      <alignment horizontal="right" vertical="center" shrinkToFit="1"/>
      <protection locked="0"/>
    </xf>
    <xf numFmtId="0" fontId="1" fillId="0" borderId="6" xfId="1" applyBorder="1" applyAlignment="1" applyProtection="1">
      <alignment horizontal="right" vertical="center" shrinkToFit="1"/>
      <protection locked="0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0" fillId="0" borderId="9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5" xfId="1" applyBorder="1" applyAlignment="1" applyProtection="1">
      <alignment horizontal="left" vertical="center" shrinkToFit="1"/>
      <protection locked="0"/>
    </xf>
    <xf numFmtId="0" fontId="1" fillId="0" borderId="7" xfId="1" applyBorder="1" applyAlignment="1" applyProtection="1">
      <alignment horizontal="left" vertical="center" shrinkToFit="1"/>
      <protection locked="0"/>
    </xf>
    <xf numFmtId="0" fontId="1" fillId="0" borderId="6" xfId="1" applyBorder="1" applyAlignment="1" applyProtection="1">
      <alignment horizontal="left" vertical="center" shrinkToFit="1"/>
      <protection locked="0"/>
    </xf>
    <xf numFmtId="0" fontId="1" fillId="0" borderId="13" xfId="1" applyBorder="1" applyAlignment="1" applyProtection="1">
      <alignment horizontal="center" vertical="center" shrinkToFit="1"/>
      <protection locked="0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1" fillId="0" borderId="1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 applyProtection="1">
      <alignment horizontal="left" vertical="center"/>
      <protection locked="0"/>
    </xf>
    <xf numFmtId="0" fontId="1" fillId="0" borderId="7" xfId="1" applyBorder="1" applyAlignment="1" applyProtection="1">
      <alignment horizontal="left" vertical="center"/>
      <protection locked="0"/>
    </xf>
    <xf numFmtId="0" fontId="1" fillId="0" borderId="6" xfId="1" applyBorder="1" applyAlignment="1" applyProtection="1">
      <alignment horizontal="left" vertical="center"/>
      <protection locked="0"/>
    </xf>
    <xf numFmtId="0" fontId="1" fillId="0" borderId="11" xfId="1" applyNumberFormat="1" applyBorder="1" applyAlignment="1" applyProtection="1">
      <alignment horizontal="left" vertical="center" shrinkToFit="1"/>
      <protection locked="0"/>
    </xf>
    <xf numFmtId="0" fontId="1" fillId="0" borderId="13" xfId="1" applyNumberFormat="1" applyBorder="1" applyAlignment="1" applyProtection="1">
      <alignment horizontal="left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left" vertical="center" shrinkToFit="1"/>
      <protection locked="0"/>
    </xf>
    <xf numFmtId="0" fontId="1" fillId="0" borderId="21" xfId="1" applyBorder="1" applyAlignment="1" applyProtection="1">
      <alignment horizontal="left" vertical="center" shrinkToFit="1"/>
      <protection locked="0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41" fillId="0" borderId="5" xfId="1" applyFont="1" applyBorder="1" applyAlignment="1" applyProtection="1">
      <alignment horizontal="left" vertical="center"/>
      <protection locked="0"/>
    </xf>
    <xf numFmtId="0" fontId="41" fillId="0" borderId="7" xfId="1" applyFont="1" applyBorder="1" applyAlignment="1" applyProtection="1">
      <alignment horizontal="left" vertical="center"/>
      <protection locked="0"/>
    </xf>
    <xf numFmtId="0" fontId="41" fillId="0" borderId="6" xfId="1" applyFont="1" applyBorder="1" applyAlignment="1" applyProtection="1">
      <alignment horizontal="left" vertical="center"/>
      <protection locked="0"/>
    </xf>
  </cellXfs>
  <cellStyles count="8">
    <cellStyle name="ハイパーリンク" xfId="7" builtinId="8"/>
    <cellStyle name="標準" xfId="0" builtinId="0"/>
    <cellStyle name="標準 2" xfId="2"/>
    <cellStyle name="標準 3" xfId="3"/>
    <cellStyle name="標準 4" xfId="4"/>
    <cellStyle name="標準_③調査票（第2期）" xfId="5"/>
    <cellStyle name="標準_⑦出願資格審査申請書" xfId="6"/>
    <cellStyle name="標準_⑧協議申出書" xfId="1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28</xdr:row>
      <xdr:rowOff>58416</xdr:rowOff>
    </xdr:to>
    <xdr:sp macro="" textlink="">
      <xdr:nvSpPr>
        <xdr:cNvPr id="2" name="正方形/長方形 1"/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13</xdr:row>
      <xdr:rowOff>2</xdr:rowOff>
    </xdr:from>
    <xdr:to>
      <xdr:col>66</xdr:col>
      <xdr:colOff>161925</xdr:colOff>
      <xdr:row>20</xdr:row>
      <xdr:rowOff>28061</xdr:rowOff>
    </xdr:to>
    <xdr:sp macro="" textlink="">
      <xdr:nvSpPr>
        <xdr:cNvPr id="3" name="テキスト ボックス 2"/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>
    <xdr:from>
      <xdr:col>2</xdr:col>
      <xdr:colOff>111497</xdr:colOff>
      <xdr:row>34</xdr:row>
      <xdr:rowOff>164118</xdr:rowOff>
    </xdr:from>
    <xdr:to>
      <xdr:col>9</xdr:col>
      <xdr:colOff>73997</xdr:colOff>
      <xdr:row>43</xdr:row>
      <xdr:rowOff>140052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2497" y="6764943"/>
          <a:ext cx="1296000" cy="17761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写真貼付欄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4cm×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3cm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出願前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ヶ月以内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に撮影したもの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_&#25945;&#21209;&#23398;&#29983;&#20837;&#35430;&#20418;/13-1&#12288;&#20837;&#35430;/&#20837;&#35430;(H31&#24180;&#24230;)2019.10,2020.4&#20837;&#23398;&#21521;&#12369;/01%20&#21215;&#38598;&#35201;&#38917;/&#12304;H31&#12305;AIIT&#21336;&#20301;&#12496;&#12531;&#12463;&#30331;&#37682;&#29983;(&#31185;&#30446;&#31561;&#23653;&#20462;&#29983;)&#21521;&#12369;&#20837;&#35430;/&#12304;H31&#12305;AIIT&#21336;&#20301;&#12496;&#12531;&#12463;&#30331;&#37682;&#29983;(&#31185;&#30446;&#31561;&#23653;&#20462;&#29983;)&#21521;&#12369;&#20837;&#35430;4&#26376;&#20837;&#23398;&#20998;/H31&#21336;&#20301;&#12496;&#12531;&#12463;&#30331;&#37682;&#29983;&#21521;&#12369;&#20837;&#35430;&#26360;&#39006;&#19968;&#24335;&#9313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志願票(両面印刷)"/>
      <sheetName val="調査票(両面印刷)"/>
      <sheetName val="協議申出書(両面印刷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P97"/>
  <sheetViews>
    <sheetView showGridLines="0" tabSelected="1" zoomScaleNormal="100" workbookViewId="0">
      <selection activeCell="D7" sqref="D7:K7"/>
    </sheetView>
  </sheetViews>
  <sheetFormatPr defaultRowHeight="18.75"/>
  <cols>
    <col min="1" max="1" width="15.625" style="62" customWidth="1"/>
    <col min="2" max="2" width="27.875" style="76" bestFit="1" customWidth="1"/>
    <col min="3" max="3" width="30.625" style="62" customWidth="1"/>
    <col min="4" max="9" width="5.625" style="62" customWidth="1"/>
    <col min="10" max="10" width="5.5" style="62" customWidth="1"/>
    <col min="11" max="11" width="7.625" style="62" customWidth="1"/>
    <col min="12" max="12" width="25.625" style="62" customWidth="1"/>
    <col min="13" max="13" width="5.5" style="62" hidden="1" customWidth="1"/>
    <col min="14" max="14" width="9" style="62" hidden="1" customWidth="1"/>
    <col min="15" max="15" width="23.75" style="62" hidden="1" customWidth="1"/>
    <col min="16" max="16" width="11.5" style="62" hidden="1" customWidth="1"/>
    <col min="17" max="16384" width="9" style="62"/>
  </cols>
  <sheetData>
    <row r="1" spans="3:16">
      <c r="D1" s="70"/>
      <c r="E1" s="71"/>
      <c r="F1" s="72"/>
      <c r="G1" s="247" t="s">
        <v>146</v>
      </c>
      <c r="H1" s="248"/>
      <c r="I1" s="248"/>
      <c r="J1" s="248"/>
      <c r="K1" s="248"/>
    </row>
    <row r="2" spans="3:16">
      <c r="D2" s="73"/>
      <c r="E2" s="74"/>
      <c r="F2" s="75"/>
      <c r="G2" s="247" t="s">
        <v>147</v>
      </c>
      <c r="H2" s="248"/>
      <c r="I2" s="248"/>
      <c r="J2" s="248"/>
      <c r="K2" s="248"/>
    </row>
    <row r="3" spans="3:16" ht="19.5" thickBot="1"/>
    <row r="4" spans="3:16">
      <c r="C4" s="177" t="s">
        <v>141</v>
      </c>
      <c r="D4" s="178"/>
      <c r="E4" s="178"/>
      <c r="F4" s="178"/>
      <c r="G4" s="178"/>
      <c r="H4" s="178"/>
      <c r="I4" s="178"/>
      <c r="J4" s="178"/>
      <c r="K4" s="179"/>
    </row>
    <row r="5" spans="3:16" ht="19.5" thickBot="1">
      <c r="C5" s="102" t="s">
        <v>143</v>
      </c>
      <c r="D5" s="217" t="s">
        <v>142</v>
      </c>
      <c r="E5" s="217"/>
      <c r="F5" s="217"/>
      <c r="G5" s="217"/>
      <c r="H5" s="217"/>
      <c r="I5" s="217"/>
      <c r="J5" s="217"/>
      <c r="K5" s="218"/>
    </row>
    <row r="6" spans="3:16">
      <c r="C6" s="101" t="s">
        <v>119</v>
      </c>
      <c r="D6" s="227" t="s">
        <v>244</v>
      </c>
      <c r="E6" s="227"/>
      <c r="F6" s="227"/>
      <c r="G6" s="227"/>
      <c r="H6" s="227"/>
      <c r="I6" s="227"/>
      <c r="J6" s="227"/>
      <c r="K6" s="228"/>
      <c r="L6" s="113" t="str">
        <f>IF(COUNTA(D6)=0,"※選択してください","入力ＯＫ！")</f>
        <v>入力ＯＫ！</v>
      </c>
      <c r="M6" s="66"/>
      <c r="O6" s="62" t="s">
        <v>243</v>
      </c>
    </row>
    <row r="7" spans="3:16">
      <c r="C7" s="97" t="s">
        <v>120</v>
      </c>
      <c r="D7" s="232" t="s">
        <v>242</v>
      </c>
      <c r="E7" s="233"/>
      <c r="F7" s="233"/>
      <c r="G7" s="233"/>
      <c r="H7" s="233"/>
      <c r="I7" s="233"/>
      <c r="J7" s="233"/>
      <c r="K7" s="234"/>
      <c r="L7" s="113"/>
      <c r="M7" s="64"/>
      <c r="O7" s="62" t="s">
        <v>244</v>
      </c>
    </row>
    <row r="8" spans="3:16">
      <c r="C8" s="97" t="s">
        <v>132</v>
      </c>
      <c r="D8" s="253" t="s">
        <v>217</v>
      </c>
      <c r="E8" s="253"/>
      <c r="F8" s="253"/>
      <c r="G8" s="253"/>
      <c r="H8" s="253"/>
      <c r="I8" s="253"/>
      <c r="J8" s="253"/>
      <c r="K8" s="254"/>
      <c r="L8" s="113"/>
      <c r="M8" s="64"/>
      <c r="O8" s="62" t="s">
        <v>245</v>
      </c>
    </row>
    <row r="9" spans="3:16">
      <c r="C9" s="251" t="s">
        <v>121</v>
      </c>
      <c r="D9" s="230" t="s">
        <v>191</v>
      </c>
      <c r="E9" s="230"/>
      <c r="F9" s="230"/>
      <c r="G9" s="230"/>
      <c r="H9" s="230" t="s">
        <v>133</v>
      </c>
      <c r="I9" s="230"/>
      <c r="J9" s="230"/>
      <c r="K9" s="231"/>
      <c r="L9" s="64"/>
      <c r="M9" s="64"/>
    </row>
    <row r="10" spans="3:16">
      <c r="C10" s="252"/>
      <c r="D10" s="204"/>
      <c r="E10" s="204"/>
      <c r="F10" s="204"/>
      <c r="G10" s="204"/>
      <c r="H10" s="204"/>
      <c r="I10" s="204"/>
      <c r="J10" s="204"/>
      <c r="K10" s="229"/>
      <c r="L10" s="113" t="str">
        <f>IF(COUNTA(D10:K10)=2,"入力ＯＫ！","※入力してください")</f>
        <v>※入力してください</v>
      </c>
      <c r="M10" s="64"/>
      <c r="P10" s="63"/>
    </row>
    <row r="11" spans="3:16">
      <c r="C11" s="97" t="s">
        <v>122</v>
      </c>
      <c r="D11" s="204"/>
      <c r="E11" s="204"/>
      <c r="F11" s="204"/>
      <c r="G11" s="204"/>
      <c r="H11" s="204"/>
      <c r="I11" s="204"/>
      <c r="J11" s="204"/>
      <c r="K11" s="229"/>
      <c r="L11" s="113" t="str">
        <f>IF(COUNTA(D11:K11)=2,"入力ＯＫ！","※入力してください")</f>
        <v>※入力してください</v>
      </c>
      <c r="M11" s="64"/>
      <c r="O11" s="62" t="s">
        <v>242</v>
      </c>
      <c r="P11" s="63">
        <v>43922</v>
      </c>
    </row>
    <row r="12" spans="3:16">
      <c r="C12" s="97" t="s">
        <v>145</v>
      </c>
      <c r="D12" s="204"/>
      <c r="E12" s="204"/>
      <c r="F12" s="204"/>
      <c r="G12" s="204"/>
      <c r="H12" s="204"/>
      <c r="I12" s="204"/>
      <c r="J12" s="204"/>
      <c r="K12" s="229"/>
      <c r="L12" s="64"/>
      <c r="M12" s="64"/>
    </row>
    <row r="13" spans="3:16">
      <c r="C13" s="97" t="s">
        <v>148</v>
      </c>
      <c r="D13" s="215"/>
      <c r="E13" s="249"/>
      <c r="F13" s="249"/>
      <c r="G13" s="249"/>
      <c r="H13" s="249"/>
      <c r="I13" s="249"/>
      <c r="J13" s="249"/>
      <c r="K13" s="250"/>
      <c r="L13" s="65"/>
      <c r="M13" s="64"/>
    </row>
    <row r="14" spans="3:16">
      <c r="C14" s="97" t="s">
        <v>114</v>
      </c>
      <c r="D14" s="235"/>
      <c r="E14" s="236"/>
      <c r="F14" s="236"/>
      <c r="G14" s="236"/>
      <c r="H14" s="236"/>
      <c r="I14" s="236"/>
      <c r="J14" s="236"/>
      <c r="K14" s="237"/>
      <c r="L14" s="113" t="str">
        <f>IF(COUNTA(D14)=0,"※選択してください","入力ＯＫ！")</f>
        <v>※選択してください</v>
      </c>
      <c r="M14" s="65"/>
      <c r="N14" s="62" t="s">
        <v>149</v>
      </c>
      <c r="O14" s="62" t="str">
        <f>CONCATENATE(D10,"　",D12,"　",H10)</f>
        <v>　　</v>
      </c>
    </row>
    <row r="15" spans="3:16">
      <c r="C15" s="97" t="s">
        <v>123</v>
      </c>
      <c r="D15" s="199"/>
      <c r="E15" s="213"/>
      <c r="F15" s="213"/>
      <c r="G15" s="213"/>
      <c r="H15" s="213"/>
      <c r="I15" s="213"/>
      <c r="J15" s="213"/>
      <c r="K15" s="214"/>
      <c r="L15" s="113" t="str">
        <f>IF(COUNTA(D15)=1,"入力ＯＫ！","※入力してください")</f>
        <v>※入力してください</v>
      </c>
      <c r="M15" s="64"/>
      <c r="N15" s="62" t="s">
        <v>150</v>
      </c>
      <c r="O15" s="62" t="str">
        <f>CONCATENATE(D11,"　",D13,"　",H11)</f>
        <v>　　</v>
      </c>
    </row>
    <row r="16" spans="3:16">
      <c r="C16" s="97" t="s">
        <v>205</v>
      </c>
      <c r="D16" s="199"/>
      <c r="E16" s="213"/>
      <c r="F16" s="213"/>
      <c r="G16" s="213"/>
      <c r="H16" s="213"/>
      <c r="I16" s="213"/>
      <c r="J16" s="213"/>
      <c r="K16" s="214"/>
      <c r="L16" s="114" t="str">
        <f>IF(COUNTA(D16)=1,"入力ＯＫ！","※外国籍の方は入力してください")</f>
        <v>※外国籍の方は入力してください</v>
      </c>
      <c r="M16" s="64"/>
      <c r="O16" s="62" t="s">
        <v>112</v>
      </c>
    </row>
    <row r="17" spans="2:16">
      <c r="C17" s="97" t="s">
        <v>144</v>
      </c>
      <c r="D17" s="204"/>
      <c r="E17" s="204"/>
      <c r="F17" s="68" t="s">
        <v>124</v>
      </c>
      <c r="G17" s="115"/>
      <c r="H17" s="68" t="s">
        <v>125</v>
      </c>
      <c r="I17" s="115"/>
      <c r="J17" s="68" t="s">
        <v>126</v>
      </c>
      <c r="K17" s="98"/>
      <c r="L17" s="113" t="str">
        <f>IF(COUNTA(D17:J17)=6,"入力ＯＫ！","※入力してください")</f>
        <v>※入力してください</v>
      </c>
      <c r="O17" s="62" t="s">
        <v>113</v>
      </c>
    </row>
    <row r="18" spans="2:16">
      <c r="C18" s="97" t="s">
        <v>135</v>
      </c>
      <c r="D18" s="69" t="s">
        <v>134</v>
      </c>
      <c r="E18" s="238"/>
      <c r="F18" s="239"/>
      <c r="G18" s="240"/>
      <c r="H18" s="112" t="s">
        <v>192</v>
      </c>
      <c r="I18" s="241"/>
      <c r="J18" s="242"/>
      <c r="K18" s="243"/>
      <c r="L18" s="113" t="str">
        <f>IF(COUNTA(E18:I18)=3,"入力ＯＫ！","※入力してください")</f>
        <v>※入力してください</v>
      </c>
      <c r="N18" s="62" t="s">
        <v>151</v>
      </c>
      <c r="O18" s="62" t="e">
        <f>DATEDIF(O19,O20,"y")</f>
        <v>#VALUE!</v>
      </c>
    </row>
    <row r="19" spans="2:16">
      <c r="C19" s="97" t="s">
        <v>136</v>
      </c>
      <c r="D19" s="195"/>
      <c r="E19" s="195"/>
      <c r="F19" s="195"/>
      <c r="G19" s="195"/>
      <c r="H19" s="195"/>
      <c r="I19" s="195"/>
      <c r="J19" s="195"/>
      <c r="K19" s="196"/>
      <c r="L19" s="113" t="str">
        <f t="shared" ref="L19:L24" si="0">IF(COUNTA(D19)=1,"入力ＯＫ！","※入力してください")</f>
        <v>※入力してください</v>
      </c>
      <c r="O19" s="76" t="str">
        <f>CONCATENATE(D17,"/",G17,"/",I17)</f>
        <v>//</v>
      </c>
      <c r="P19" s="79"/>
    </row>
    <row r="20" spans="2:16">
      <c r="C20" s="97" t="s">
        <v>220</v>
      </c>
      <c r="D20" s="195"/>
      <c r="E20" s="195"/>
      <c r="F20" s="195"/>
      <c r="G20" s="195"/>
      <c r="H20" s="195"/>
      <c r="I20" s="195"/>
      <c r="J20" s="195"/>
      <c r="K20" s="99" t="s">
        <v>138</v>
      </c>
      <c r="L20" s="114" t="str">
        <f>IF(COUNTA(D20)=1,"入力ＯＫ！","※必要に応じて入力してください")</f>
        <v>※必要に応じて入力してください</v>
      </c>
      <c r="O20" s="63">
        <v>43922</v>
      </c>
    </row>
    <row r="21" spans="2:16">
      <c r="C21" s="97" t="s">
        <v>137</v>
      </c>
      <c r="D21" s="244"/>
      <c r="E21" s="245"/>
      <c r="F21" s="245"/>
      <c r="G21" s="245"/>
      <c r="H21" s="245"/>
      <c r="I21" s="245"/>
      <c r="J21" s="245"/>
      <c r="K21" s="246"/>
      <c r="L21" s="113" t="str">
        <f t="shared" si="0"/>
        <v>※入力してください</v>
      </c>
      <c r="N21" s="62" t="s">
        <v>204</v>
      </c>
      <c r="O21" s="76" t="str">
        <f>CONCATENATE(E18,"　",H18,"　",I18)</f>
        <v>　－　</v>
      </c>
    </row>
    <row r="22" spans="2:16">
      <c r="C22" s="97" t="s">
        <v>139</v>
      </c>
      <c r="D22" s="244"/>
      <c r="E22" s="245"/>
      <c r="F22" s="245"/>
      <c r="G22" s="245"/>
      <c r="H22" s="245"/>
      <c r="I22" s="245"/>
      <c r="J22" s="245"/>
      <c r="K22" s="246"/>
      <c r="L22" s="113" t="str">
        <f t="shared" si="0"/>
        <v>※入力してください</v>
      </c>
      <c r="N22" s="62" t="s">
        <v>203</v>
      </c>
      <c r="O22" s="62" t="str">
        <f>CONCATENATE("在留資格(　",D16,"　)")</f>
        <v>在留資格(　　)</v>
      </c>
    </row>
    <row r="23" spans="2:16">
      <c r="C23" s="97" t="s">
        <v>221</v>
      </c>
      <c r="D23" s="225"/>
      <c r="E23" s="225"/>
      <c r="F23" s="225"/>
      <c r="G23" s="225"/>
      <c r="H23" s="225"/>
      <c r="I23" s="225"/>
      <c r="J23" s="225"/>
      <c r="K23" s="99" t="s">
        <v>138</v>
      </c>
      <c r="L23" s="114" t="str">
        <f>IF(COUNTA(D23)=1,"入力ＯＫ！","※必要に応じて入力してください")</f>
        <v>※必要に応じて入力してください</v>
      </c>
    </row>
    <row r="24" spans="2:16" ht="19.5" thickBot="1">
      <c r="C24" s="100" t="s">
        <v>140</v>
      </c>
      <c r="D24" s="255"/>
      <c r="E24" s="256"/>
      <c r="F24" s="256"/>
      <c r="G24" s="256"/>
      <c r="H24" s="256"/>
      <c r="I24" s="256"/>
      <c r="J24" s="256"/>
      <c r="K24" s="257"/>
      <c r="L24" s="113" t="str">
        <f t="shared" si="0"/>
        <v>※入力してください</v>
      </c>
    </row>
    <row r="25" spans="2:16" ht="19.5" thickBot="1">
      <c r="D25" s="64"/>
      <c r="E25" s="64"/>
      <c r="L25" s="78"/>
    </row>
    <row r="26" spans="2:16">
      <c r="B26" s="177" t="s">
        <v>170</v>
      </c>
      <c r="C26" s="178"/>
      <c r="D26" s="178"/>
      <c r="E26" s="178"/>
      <c r="F26" s="178"/>
      <c r="G26" s="178"/>
      <c r="H26" s="178"/>
      <c r="I26" s="178"/>
      <c r="J26" s="178"/>
      <c r="K26" s="179"/>
      <c r="L26" s="78"/>
    </row>
    <row r="27" spans="2:16" ht="19.5" thickBot="1">
      <c r="B27" s="224" t="s">
        <v>143</v>
      </c>
      <c r="C27" s="217"/>
      <c r="D27" s="217" t="s">
        <v>142</v>
      </c>
      <c r="E27" s="217"/>
      <c r="F27" s="217"/>
      <c r="G27" s="217"/>
      <c r="H27" s="217"/>
      <c r="I27" s="217"/>
      <c r="J27" s="217"/>
      <c r="K27" s="218"/>
    </row>
    <row r="28" spans="2:16">
      <c r="B28" s="226" t="s">
        <v>156</v>
      </c>
      <c r="C28" s="103" t="s">
        <v>169</v>
      </c>
      <c r="D28" s="222"/>
      <c r="E28" s="223"/>
      <c r="F28" s="219"/>
      <c r="G28" s="220"/>
      <c r="H28" s="220"/>
      <c r="I28" s="220"/>
      <c r="J28" s="220"/>
      <c r="K28" s="221"/>
      <c r="L28" s="113" t="str">
        <f>IF(COUNTA(D28)=1,"入力ＯＫ！","※入力してください")</f>
        <v>※入力してください</v>
      </c>
      <c r="O28" s="62" t="s">
        <v>115</v>
      </c>
    </row>
    <row r="29" spans="2:16">
      <c r="B29" s="191"/>
      <c r="C29" s="68" t="s">
        <v>157</v>
      </c>
      <c r="D29" s="195"/>
      <c r="E29" s="195"/>
      <c r="F29" s="195"/>
      <c r="G29" s="195"/>
      <c r="H29" s="195"/>
      <c r="I29" s="195"/>
      <c r="J29" s="195"/>
      <c r="K29" s="196"/>
      <c r="L29" s="113" t="str">
        <f>IF(COUNTA(D29)=1,"入力ＯＫ！","※入力してください")</f>
        <v>※入力してください</v>
      </c>
      <c r="O29" s="62" t="s">
        <v>129</v>
      </c>
    </row>
    <row r="30" spans="2:16">
      <c r="B30" s="191"/>
      <c r="C30" s="68" t="s">
        <v>158</v>
      </c>
      <c r="D30" s="195"/>
      <c r="E30" s="195"/>
      <c r="F30" s="195"/>
      <c r="G30" s="195"/>
      <c r="H30" s="195"/>
      <c r="I30" s="195"/>
      <c r="J30" s="195"/>
      <c r="K30" s="196"/>
      <c r="L30" s="113" t="str">
        <f>IF(COUNTA(D30)=1,"入力ＯＫ！","※入力してください")</f>
        <v>※入力してください</v>
      </c>
      <c r="O30" s="62" t="s">
        <v>130</v>
      </c>
    </row>
    <row r="31" spans="2:16">
      <c r="B31" s="191"/>
      <c r="C31" s="77" t="s">
        <v>159</v>
      </c>
      <c r="D31" s="204"/>
      <c r="E31" s="204"/>
      <c r="F31" s="68" t="s">
        <v>124</v>
      </c>
      <c r="G31" s="115"/>
      <c r="H31" s="68" t="s">
        <v>125</v>
      </c>
      <c r="I31" s="115"/>
      <c r="J31" s="68" t="s">
        <v>126</v>
      </c>
      <c r="K31" s="116" t="s">
        <v>153</v>
      </c>
      <c r="L31" s="113" t="str">
        <f>IF(COUNTA(D31:K31)=7,"入力ＯＫ！","※入力・選択してください")</f>
        <v>※入力・選択してください</v>
      </c>
      <c r="O31" s="62" t="s">
        <v>131</v>
      </c>
    </row>
    <row r="32" spans="2:16">
      <c r="B32" s="191" t="s">
        <v>165</v>
      </c>
      <c r="C32" s="68" t="s">
        <v>168</v>
      </c>
      <c r="D32" s="199"/>
      <c r="E32" s="213"/>
      <c r="F32" s="213"/>
      <c r="G32" s="213"/>
      <c r="H32" s="213"/>
      <c r="I32" s="213"/>
      <c r="J32" s="213"/>
      <c r="K32" s="214"/>
      <c r="L32" s="113" t="str">
        <f>IF(COUNTA(D32)=1,"入力ＯＫ！","※入力してください")</f>
        <v>※入力してください</v>
      </c>
      <c r="O32" s="62" t="s">
        <v>153</v>
      </c>
    </row>
    <row r="33" spans="2:15">
      <c r="B33" s="191"/>
      <c r="C33" s="68" t="s">
        <v>160</v>
      </c>
      <c r="D33" s="215"/>
      <c r="E33" s="216"/>
      <c r="F33" s="92" t="s">
        <v>163</v>
      </c>
      <c r="G33" s="201"/>
      <c r="H33" s="202"/>
      <c r="I33" s="202"/>
      <c r="J33" s="202"/>
      <c r="K33" s="203"/>
      <c r="L33" s="113" t="str">
        <f>IF(COUNTA(D33)=1,"入力ＯＫ！","※入力してください")</f>
        <v>※入力してください</v>
      </c>
      <c r="O33" s="62" t="s">
        <v>154</v>
      </c>
    </row>
    <row r="34" spans="2:15">
      <c r="B34" s="191"/>
      <c r="C34" s="68" t="s">
        <v>161</v>
      </c>
      <c r="D34" s="204"/>
      <c r="E34" s="204"/>
      <c r="F34" s="68" t="s">
        <v>124</v>
      </c>
      <c r="G34" s="117"/>
      <c r="H34" s="68" t="s">
        <v>125</v>
      </c>
      <c r="I34" s="201"/>
      <c r="J34" s="202"/>
      <c r="K34" s="203"/>
      <c r="L34" s="113" t="str">
        <f>IF(COUNTA(D34:H34)=4,"入力ＯＫ！","※入力してください")</f>
        <v>※入力してください</v>
      </c>
      <c r="O34" s="62" t="str">
        <f>CONCATENATE(D34,"　年　",G34,"　月")</f>
        <v>　年　　月</v>
      </c>
    </row>
    <row r="35" spans="2:15">
      <c r="B35" s="191"/>
      <c r="C35" s="68" t="s">
        <v>162</v>
      </c>
      <c r="D35" s="204"/>
      <c r="E35" s="204"/>
      <c r="F35" s="68" t="s">
        <v>124</v>
      </c>
      <c r="G35" s="117"/>
      <c r="H35" s="68" t="s">
        <v>125</v>
      </c>
      <c r="I35" s="201"/>
      <c r="J35" s="202"/>
      <c r="K35" s="203"/>
      <c r="L35" s="113" t="str">
        <f>IF(COUNTA(D35:H35)=4,"入力ＯＫ！","※入力してください")</f>
        <v>※入力してください</v>
      </c>
      <c r="O35" s="62" t="str">
        <f>CONCATENATE(D35,"　年　",G35,"　月")</f>
        <v>　年　　月</v>
      </c>
    </row>
    <row r="36" spans="2:15">
      <c r="B36" s="191"/>
      <c r="C36" s="68" t="s">
        <v>164</v>
      </c>
      <c r="D36" s="215"/>
      <c r="E36" s="216"/>
      <c r="F36" s="92" t="s">
        <v>163</v>
      </c>
      <c r="G36" s="201"/>
      <c r="H36" s="202"/>
      <c r="I36" s="202"/>
      <c r="J36" s="202"/>
      <c r="K36" s="203"/>
      <c r="L36" s="113" t="str">
        <f>IF(COUNTA(D36)=1,"入力ＯＫ！","※入力してください")</f>
        <v>※入力してください</v>
      </c>
    </row>
    <row r="37" spans="2:15">
      <c r="B37" s="191" t="s">
        <v>166</v>
      </c>
      <c r="C37" s="68" t="s">
        <v>168</v>
      </c>
      <c r="D37" s="199"/>
      <c r="E37" s="213"/>
      <c r="F37" s="213"/>
      <c r="G37" s="213"/>
      <c r="H37" s="213"/>
      <c r="I37" s="213"/>
      <c r="J37" s="213"/>
      <c r="K37" s="214"/>
      <c r="L37" s="113" t="str">
        <f>IF(COUNTA(D37)=1,"入力ＯＫ！","※入力してください")</f>
        <v>※入力してください</v>
      </c>
    </row>
    <row r="38" spans="2:15">
      <c r="B38" s="191"/>
      <c r="C38" s="68" t="s">
        <v>160</v>
      </c>
      <c r="D38" s="215"/>
      <c r="E38" s="216"/>
      <c r="F38" s="92" t="s">
        <v>163</v>
      </c>
      <c r="G38" s="201"/>
      <c r="H38" s="202"/>
      <c r="I38" s="202"/>
      <c r="J38" s="202"/>
      <c r="K38" s="203"/>
      <c r="L38" s="113" t="str">
        <f>IF(COUNTA(D38)=1,"入力ＯＫ！","※入力してください")</f>
        <v>※入力してください</v>
      </c>
    </row>
    <row r="39" spans="2:15">
      <c r="B39" s="191"/>
      <c r="C39" s="68" t="s">
        <v>161</v>
      </c>
      <c r="D39" s="204"/>
      <c r="E39" s="204"/>
      <c r="F39" s="68" t="s">
        <v>124</v>
      </c>
      <c r="G39" s="117"/>
      <c r="H39" s="68" t="s">
        <v>125</v>
      </c>
      <c r="I39" s="201"/>
      <c r="J39" s="202"/>
      <c r="K39" s="203"/>
      <c r="L39" s="113" t="str">
        <f>IF(COUNTA(D39:H39)=4,"入力ＯＫ！","※入力してください")</f>
        <v>※入力してください</v>
      </c>
      <c r="O39" s="62" t="str">
        <f>CONCATENATE(D39,"　年　",G39,"　月")</f>
        <v>　年　　月</v>
      </c>
    </row>
    <row r="40" spans="2:15">
      <c r="B40" s="191"/>
      <c r="C40" s="68" t="s">
        <v>162</v>
      </c>
      <c r="D40" s="204"/>
      <c r="E40" s="204"/>
      <c r="F40" s="68" t="s">
        <v>124</v>
      </c>
      <c r="G40" s="117"/>
      <c r="H40" s="68" t="s">
        <v>125</v>
      </c>
      <c r="I40" s="201"/>
      <c r="J40" s="202"/>
      <c r="K40" s="203"/>
      <c r="L40" s="113" t="str">
        <f>IF(COUNTA(D40:H40)=4,"入力ＯＫ！","※入力してください")</f>
        <v>※入力してください</v>
      </c>
      <c r="O40" s="62" t="str">
        <f>CONCATENATE(D40,"　年　",G40,"　月")</f>
        <v>　年　　月</v>
      </c>
    </row>
    <row r="41" spans="2:15">
      <c r="B41" s="191"/>
      <c r="C41" s="68" t="s">
        <v>164</v>
      </c>
      <c r="D41" s="215"/>
      <c r="E41" s="216"/>
      <c r="F41" s="92" t="s">
        <v>163</v>
      </c>
      <c r="G41" s="201"/>
      <c r="H41" s="202"/>
      <c r="I41" s="202"/>
      <c r="J41" s="202"/>
      <c r="K41" s="203"/>
      <c r="L41" s="113" t="str">
        <f>IF(COUNTA(D41)=1,"入力ＯＫ！","※入力してください")</f>
        <v>※入力してください</v>
      </c>
    </row>
    <row r="42" spans="2:15">
      <c r="B42" s="191" t="s">
        <v>167</v>
      </c>
      <c r="C42" s="68" t="s">
        <v>168</v>
      </c>
      <c r="D42" s="199"/>
      <c r="E42" s="213"/>
      <c r="F42" s="213"/>
      <c r="G42" s="213"/>
      <c r="H42" s="213"/>
      <c r="I42" s="213"/>
      <c r="J42" s="213"/>
      <c r="K42" s="214"/>
      <c r="L42" s="113" t="str">
        <f>IF(COUNTA(D42)=1,"入力ＯＫ！","※入力してください")</f>
        <v>※入力してください</v>
      </c>
    </row>
    <row r="43" spans="2:15">
      <c r="B43" s="191"/>
      <c r="C43" s="68" t="s">
        <v>160</v>
      </c>
      <c r="D43" s="215"/>
      <c r="E43" s="216"/>
      <c r="F43" s="92" t="s">
        <v>163</v>
      </c>
      <c r="G43" s="201"/>
      <c r="H43" s="202"/>
      <c r="I43" s="202"/>
      <c r="J43" s="202"/>
      <c r="K43" s="203"/>
      <c r="L43" s="113" t="str">
        <f>IF(COUNTA(D43)=1,"入力ＯＫ！","※入力してください")</f>
        <v>※入力してください</v>
      </c>
    </row>
    <row r="44" spans="2:15">
      <c r="B44" s="191"/>
      <c r="C44" s="68" t="s">
        <v>161</v>
      </c>
      <c r="D44" s="204"/>
      <c r="E44" s="204"/>
      <c r="F44" s="68" t="s">
        <v>124</v>
      </c>
      <c r="G44" s="117"/>
      <c r="H44" s="68" t="s">
        <v>125</v>
      </c>
      <c r="I44" s="201"/>
      <c r="J44" s="202"/>
      <c r="K44" s="203"/>
      <c r="L44" s="113" t="str">
        <f>IF(COUNTA(D44:H44)=4,"入力ＯＫ！","※入力してください")</f>
        <v>※入力してください</v>
      </c>
      <c r="O44" s="62" t="str">
        <f>CONCATENATE(D44,"　年　",G44,"　月")</f>
        <v>　年　　月</v>
      </c>
    </row>
    <row r="45" spans="2:15">
      <c r="B45" s="191"/>
      <c r="C45" s="68" t="s">
        <v>162</v>
      </c>
      <c r="D45" s="204"/>
      <c r="E45" s="204"/>
      <c r="F45" s="68" t="s">
        <v>124</v>
      </c>
      <c r="G45" s="117"/>
      <c r="H45" s="68" t="s">
        <v>125</v>
      </c>
      <c r="I45" s="201"/>
      <c r="J45" s="202"/>
      <c r="K45" s="203"/>
      <c r="L45" s="113" t="str">
        <f>IF(COUNTA(D45:H45)=4,"入力ＯＫ！","※入力してください")</f>
        <v>※入力してください</v>
      </c>
      <c r="O45" s="62" t="str">
        <f>CONCATENATE(D45,"　年　",G45,"　月")</f>
        <v>　年　　月</v>
      </c>
    </row>
    <row r="46" spans="2:15">
      <c r="B46" s="191"/>
      <c r="C46" s="68" t="s">
        <v>164</v>
      </c>
      <c r="D46" s="215"/>
      <c r="E46" s="216"/>
      <c r="F46" s="92" t="s">
        <v>163</v>
      </c>
      <c r="G46" s="201"/>
      <c r="H46" s="202"/>
      <c r="I46" s="202"/>
      <c r="J46" s="202"/>
      <c r="K46" s="203"/>
      <c r="L46" s="113" t="str">
        <f>IF(COUNTA(D46)=1,"入力ＯＫ！","※入力してください")</f>
        <v>※入力してください</v>
      </c>
    </row>
    <row r="47" spans="2:15">
      <c r="B47" s="212" t="s">
        <v>222</v>
      </c>
      <c r="C47" s="68" t="s">
        <v>168</v>
      </c>
      <c r="D47" s="199"/>
      <c r="E47" s="213"/>
      <c r="F47" s="213"/>
      <c r="G47" s="213"/>
      <c r="H47" s="213"/>
      <c r="I47" s="213"/>
      <c r="J47" s="213"/>
      <c r="K47" s="214"/>
      <c r="L47" s="113" t="str">
        <f>IF(COUNTA(D47)=1,"入力ＯＫ！","※入力してください")</f>
        <v>※入力してください</v>
      </c>
    </row>
    <row r="48" spans="2:15">
      <c r="B48" s="191"/>
      <c r="C48" s="68" t="s">
        <v>160</v>
      </c>
      <c r="D48" s="215"/>
      <c r="E48" s="216"/>
      <c r="F48" s="92" t="s">
        <v>124</v>
      </c>
      <c r="G48" s="201"/>
      <c r="H48" s="202"/>
      <c r="I48" s="202"/>
      <c r="J48" s="202"/>
      <c r="K48" s="203"/>
      <c r="L48" s="113" t="str">
        <f>IF(COUNTA(D48)=1,"入力ＯＫ！","※入力してください")</f>
        <v>※入力してください</v>
      </c>
    </row>
    <row r="49" spans="2:15">
      <c r="B49" s="191"/>
      <c r="C49" s="68" t="s">
        <v>161</v>
      </c>
      <c r="D49" s="204"/>
      <c r="E49" s="204"/>
      <c r="F49" s="68" t="s">
        <v>124</v>
      </c>
      <c r="G49" s="117"/>
      <c r="H49" s="68" t="s">
        <v>125</v>
      </c>
      <c r="I49" s="201"/>
      <c r="J49" s="202"/>
      <c r="K49" s="203"/>
      <c r="L49" s="113" t="str">
        <f>IF(COUNTA(D49:H49)=4,"入力ＯＫ！","※入力してください")</f>
        <v>※入力してください</v>
      </c>
      <c r="O49" s="62" t="str">
        <f>CONCATENATE(D49,"　年　",G49,"　月")</f>
        <v>　年　　月</v>
      </c>
    </row>
    <row r="50" spans="2:15">
      <c r="B50" s="191"/>
      <c r="C50" s="68" t="s">
        <v>162</v>
      </c>
      <c r="D50" s="204"/>
      <c r="E50" s="204"/>
      <c r="F50" s="68" t="s">
        <v>124</v>
      </c>
      <c r="G50" s="117"/>
      <c r="H50" s="68" t="s">
        <v>125</v>
      </c>
      <c r="I50" s="201"/>
      <c r="J50" s="202"/>
      <c r="K50" s="203"/>
      <c r="L50" s="113" t="str">
        <f>IF(COUNTA(D50:H50)=4,"入力ＯＫ！","※入力してください")</f>
        <v>※入力してください</v>
      </c>
      <c r="O50" s="62" t="str">
        <f>CONCATENATE(D50,"　年　",G50,"　月")</f>
        <v>　年　　月</v>
      </c>
    </row>
    <row r="51" spans="2:15">
      <c r="B51" s="191"/>
      <c r="C51" s="68" t="s">
        <v>164</v>
      </c>
      <c r="D51" s="215"/>
      <c r="E51" s="216"/>
      <c r="F51" s="92" t="s">
        <v>124</v>
      </c>
      <c r="G51" s="201"/>
      <c r="H51" s="202"/>
      <c r="I51" s="202"/>
      <c r="J51" s="202"/>
      <c r="K51" s="203"/>
      <c r="L51" s="113" t="str">
        <f>IF(COUNTA(D51)=1,"入力ＯＫ！","※入力してください")</f>
        <v>※入力してください</v>
      </c>
    </row>
    <row r="52" spans="2:15">
      <c r="B52" s="212" t="s">
        <v>223</v>
      </c>
      <c r="C52" s="68" t="s">
        <v>168</v>
      </c>
      <c r="D52" s="199"/>
      <c r="E52" s="213"/>
      <c r="F52" s="213"/>
      <c r="G52" s="213"/>
      <c r="H52" s="213"/>
      <c r="I52" s="213"/>
      <c r="J52" s="213"/>
      <c r="K52" s="214"/>
      <c r="L52" s="113" t="str">
        <f>IF(COUNTA(D52)=1,"入力ＯＫ！","※入力してください")</f>
        <v>※入力してください</v>
      </c>
    </row>
    <row r="53" spans="2:15">
      <c r="B53" s="191"/>
      <c r="C53" s="68" t="s">
        <v>160</v>
      </c>
      <c r="D53" s="215"/>
      <c r="E53" s="216"/>
      <c r="F53" s="92" t="s">
        <v>124</v>
      </c>
      <c r="G53" s="201"/>
      <c r="H53" s="202"/>
      <c r="I53" s="202"/>
      <c r="J53" s="202"/>
      <c r="K53" s="203"/>
      <c r="L53" s="113" t="str">
        <f>IF(COUNTA(D53)=1,"入力ＯＫ！","※入力してください")</f>
        <v>※入力してください</v>
      </c>
    </row>
    <row r="54" spans="2:15">
      <c r="B54" s="191"/>
      <c r="C54" s="68" t="s">
        <v>161</v>
      </c>
      <c r="D54" s="204"/>
      <c r="E54" s="204"/>
      <c r="F54" s="68" t="s">
        <v>124</v>
      </c>
      <c r="G54" s="117"/>
      <c r="H54" s="68" t="s">
        <v>125</v>
      </c>
      <c r="I54" s="201"/>
      <c r="J54" s="202"/>
      <c r="K54" s="203"/>
      <c r="L54" s="113" t="str">
        <f>IF(COUNTA(D54:H54)=4,"入力ＯＫ！","※入力してください")</f>
        <v>※入力してください</v>
      </c>
      <c r="O54" s="62" t="str">
        <f>CONCATENATE(D54,"　年　",G54,"　月")</f>
        <v>　年　　月</v>
      </c>
    </row>
    <row r="55" spans="2:15">
      <c r="B55" s="191"/>
      <c r="C55" s="68" t="s">
        <v>162</v>
      </c>
      <c r="D55" s="204"/>
      <c r="E55" s="204"/>
      <c r="F55" s="68" t="s">
        <v>124</v>
      </c>
      <c r="G55" s="117"/>
      <c r="H55" s="68" t="s">
        <v>125</v>
      </c>
      <c r="I55" s="201"/>
      <c r="J55" s="202"/>
      <c r="K55" s="203"/>
      <c r="L55" s="113" t="str">
        <f>IF(COUNTA(D55:H55)=4,"入力ＯＫ！","※入力してください")</f>
        <v>※入力してください</v>
      </c>
      <c r="O55" s="62" t="str">
        <f>CONCATENATE(D55,"　年　",G55,"　月")</f>
        <v>　年　　月</v>
      </c>
    </row>
    <row r="56" spans="2:15" ht="19.5" thickBot="1">
      <c r="B56" s="192"/>
      <c r="C56" s="104" t="s">
        <v>164</v>
      </c>
      <c r="D56" s="205"/>
      <c r="E56" s="206"/>
      <c r="F56" s="96" t="s">
        <v>124</v>
      </c>
      <c r="G56" s="207"/>
      <c r="H56" s="208"/>
      <c r="I56" s="208"/>
      <c r="J56" s="208"/>
      <c r="K56" s="209"/>
      <c r="L56" s="113" t="str">
        <f t="shared" ref="L56" si="1">IF(COUNTA(D56)=1,"入力ＯＫ！","※入力してください")</f>
        <v>※入力してください</v>
      </c>
    </row>
    <row r="57" spans="2:15">
      <c r="B57" s="188" t="s">
        <v>176</v>
      </c>
      <c r="C57" s="95" t="s">
        <v>171</v>
      </c>
      <c r="D57" s="210"/>
      <c r="E57" s="210"/>
      <c r="F57" s="210"/>
      <c r="G57" s="210"/>
      <c r="H57" s="210"/>
      <c r="I57" s="210"/>
      <c r="J57" s="210"/>
      <c r="K57" s="211"/>
      <c r="L57" s="113" t="str">
        <f>IF(COUNTA(D57)=1,"入力ＯＫ！","※入力してください")</f>
        <v>※入力してください</v>
      </c>
      <c r="O57" s="62">
        <f>D33+D38+D43+D48+D53</f>
        <v>0</v>
      </c>
    </row>
    <row r="58" spans="2:15">
      <c r="B58" s="189"/>
      <c r="C58" s="68" t="s">
        <v>172</v>
      </c>
      <c r="D58" s="199"/>
      <c r="E58" s="200"/>
      <c r="F58" s="201"/>
      <c r="G58" s="202"/>
      <c r="H58" s="202"/>
      <c r="I58" s="202"/>
      <c r="J58" s="202"/>
      <c r="K58" s="203"/>
      <c r="L58" s="113" t="str">
        <f>IF(COUNTA(D58)=1,"入力ＯＫ！","※入力してください")</f>
        <v>※入力してください</v>
      </c>
      <c r="O58" s="62">
        <f>D36+D41+D46+D51+D56</f>
        <v>0</v>
      </c>
    </row>
    <row r="59" spans="2:15">
      <c r="B59" s="189"/>
      <c r="C59" s="68" t="s">
        <v>173</v>
      </c>
      <c r="D59" s="204"/>
      <c r="E59" s="204"/>
      <c r="F59" s="68" t="s">
        <v>124</v>
      </c>
      <c r="G59" s="117"/>
      <c r="H59" s="68" t="s">
        <v>125</v>
      </c>
      <c r="I59" s="201"/>
      <c r="J59" s="202"/>
      <c r="K59" s="203"/>
      <c r="L59" s="113" t="str">
        <f>IF(COUNTA(D59:H59)=4,"入力ＯＫ！","※入力してください")</f>
        <v>※入力してください</v>
      </c>
      <c r="O59" s="62" t="str">
        <f>CONCATENATE(D59,"　年　",G59,"　月")</f>
        <v>　年　　月</v>
      </c>
    </row>
    <row r="60" spans="2:15">
      <c r="B60" s="189"/>
      <c r="C60" s="68" t="s">
        <v>174</v>
      </c>
      <c r="D60" s="204"/>
      <c r="E60" s="204"/>
      <c r="F60" s="68" t="s">
        <v>124</v>
      </c>
      <c r="G60" s="117"/>
      <c r="H60" s="68" t="s">
        <v>125</v>
      </c>
      <c r="I60" s="201"/>
      <c r="J60" s="202"/>
      <c r="K60" s="203"/>
      <c r="L60" s="113" t="str">
        <f>IF(COUNTA(D60:H60)=4,"入力ＯＫ！","※入力してください")</f>
        <v>※入力してください</v>
      </c>
      <c r="O60" s="62" t="str">
        <f>CONCATENATE(D60,"　年　",G60,"　月")</f>
        <v>　年　　月</v>
      </c>
    </row>
    <row r="61" spans="2:15" ht="19.5" thickBot="1">
      <c r="B61" s="189"/>
      <c r="C61" s="104" t="s">
        <v>175</v>
      </c>
      <c r="D61" s="205"/>
      <c r="E61" s="206"/>
      <c r="F61" s="96" t="s">
        <v>124</v>
      </c>
      <c r="G61" s="207"/>
      <c r="H61" s="208"/>
      <c r="I61" s="208"/>
      <c r="J61" s="208"/>
      <c r="K61" s="209"/>
      <c r="L61" s="113" t="str">
        <f>IF(COUNTA(D61)=1,"入力ＯＫ！","※入力してください")</f>
        <v>※入力してください</v>
      </c>
    </row>
    <row r="62" spans="2:15">
      <c r="B62" s="189"/>
      <c r="C62" s="105" t="s">
        <v>177</v>
      </c>
      <c r="D62" s="193"/>
      <c r="E62" s="193"/>
      <c r="F62" s="193"/>
      <c r="G62" s="193"/>
      <c r="H62" s="193"/>
      <c r="I62" s="193"/>
      <c r="J62" s="193"/>
      <c r="K62" s="194"/>
      <c r="L62" s="113" t="str">
        <f>IF(COUNTA(D62)=1,"入力ＯＫ！","※入力してください")</f>
        <v>※入力してください</v>
      </c>
    </row>
    <row r="63" spans="2:15">
      <c r="B63" s="189"/>
      <c r="C63" s="68" t="s">
        <v>172</v>
      </c>
      <c r="D63" s="199"/>
      <c r="E63" s="200"/>
      <c r="F63" s="201"/>
      <c r="G63" s="202"/>
      <c r="H63" s="202"/>
      <c r="I63" s="202"/>
      <c r="J63" s="202"/>
      <c r="K63" s="203"/>
      <c r="L63" s="113" t="str">
        <f>IF(COUNTA(D63)=1,"入力ＯＫ！","※入力してください")</f>
        <v>※入力してください</v>
      </c>
    </row>
    <row r="64" spans="2:15">
      <c r="B64" s="189"/>
      <c r="C64" s="68" t="s">
        <v>173</v>
      </c>
      <c r="D64" s="204"/>
      <c r="E64" s="204"/>
      <c r="F64" s="68" t="s">
        <v>124</v>
      </c>
      <c r="G64" s="117"/>
      <c r="H64" s="68" t="s">
        <v>125</v>
      </c>
      <c r="I64" s="201"/>
      <c r="J64" s="202"/>
      <c r="K64" s="203"/>
      <c r="L64" s="113" t="str">
        <f>IF(COUNTA(D64:H64)=4,"入力ＯＫ！","※入力してください")</f>
        <v>※入力してください</v>
      </c>
      <c r="O64" s="62" t="str">
        <f>CONCATENATE(D64,"　年　",G64,"　月")</f>
        <v>　年　　月</v>
      </c>
    </row>
    <row r="65" spans="2:15">
      <c r="B65" s="189"/>
      <c r="C65" s="68" t="s">
        <v>174</v>
      </c>
      <c r="D65" s="204"/>
      <c r="E65" s="204"/>
      <c r="F65" s="68" t="s">
        <v>124</v>
      </c>
      <c r="G65" s="117"/>
      <c r="H65" s="68" t="s">
        <v>125</v>
      </c>
      <c r="I65" s="201"/>
      <c r="J65" s="202"/>
      <c r="K65" s="203"/>
      <c r="L65" s="113" t="str">
        <f>IF(COUNTA(D65:H65)=4,"入力ＯＫ！","※入力してください")</f>
        <v>※入力してください</v>
      </c>
      <c r="O65" s="62" t="str">
        <f>CONCATENATE(D65,"　年　",G65,"　月")</f>
        <v>　年　　月</v>
      </c>
    </row>
    <row r="66" spans="2:15" ht="19.5" thickBot="1">
      <c r="B66" s="189"/>
      <c r="C66" s="104" t="s">
        <v>175</v>
      </c>
      <c r="D66" s="205"/>
      <c r="E66" s="206"/>
      <c r="F66" s="96" t="s">
        <v>124</v>
      </c>
      <c r="G66" s="207"/>
      <c r="H66" s="208"/>
      <c r="I66" s="208"/>
      <c r="J66" s="208"/>
      <c r="K66" s="209"/>
      <c r="L66" s="113" t="str">
        <f>IF(COUNTA(D66)=1,"入力ＯＫ！","※入力してください")</f>
        <v>※入力してください</v>
      </c>
    </row>
    <row r="67" spans="2:15">
      <c r="B67" s="189"/>
      <c r="C67" s="105" t="s">
        <v>178</v>
      </c>
      <c r="D67" s="193"/>
      <c r="E67" s="193"/>
      <c r="F67" s="193"/>
      <c r="G67" s="193"/>
      <c r="H67" s="193"/>
      <c r="I67" s="193"/>
      <c r="J67" s="193"/>
      <c r="K67" s="194"/>
      <c r="L67" s="113" t="str">
        <f>IF(COUNTA(D67)=1,"入力ＯＫ！","※入力してください")</f>
        <v>※入力してください</v>
      </c>
    </row>
    <row r="68" spans="2:15">
      <c r="B68" s="189"/>
      <c r="C68" s="68" t="s">
        <v>172</v>
      </c>
      <c r="D68" s="199"/>
      <c r="E68" s="200"/>
      <c r="F68" s="201"/>
      <c r="G68" s="202"/>
      <c r="H68" s="202"/>
      <c r="I68" s="202"/>
      <c r="J68" s="202"/>
      <c r="K68" s="203"/>
      <c r="L68" s="113" t="str">
        <f>IF(COUNTA(D68)=1,"入力ＯＫ！","※入力してください")</f>
        <v>※入力してください</v>
      </c>
    </row>
    <row r="69" spans="2:15">
      <c r="B69" s="189"/>
      <c r="C69" s="68" t="s">
        <v>173</v>
      </c>
      <c r="D69" s="204"/>
      <c r="E69" s="204"/>
      <c r="F69" s="68" t="s">
        <v>124</v>
      </c>
      <c r="G69" s="117"/>
      <c r="H69" s="68" t="s">
        <v>125</v>
      </c>
      <c r="I69" s="201"/>
      <c r="J69" s="202"/>
      <c r="K69" s="203"/>
      <c r="L69" s="113" t="str">
        <f>IF(COUNTA(D69:H69)=4,"入力ＯＫ！","※入力してください")</f>
        <v>※入力してください</v>
      </c>
      <c r="O69" s="62" t="str">
        <f>CONCATENATE(D69,"　年　",G69,"　月")</f>
        <v>　年　　月</v>
      </c>
    </row>
    <row r="70" spans="2:15">
      <c r="B70" s="189"/>
      <c r="C70" s="68" t="s">
        <v>174</v>
      </c>
      <c r="D70" s="204"/>
      <c r="E70" s="204"/>
      <c r="F70" s="68" t="s">
        <v>124</v>
      </c>
      <c r="G70" s="117"/>
      <c r="H70" s="68" t="s">
        <v>125</v>
      </c>
      <c r="I70" s="201"/>
      <c r="J70" s="202"/>
      <c r="K70" s="203"/>
      <c r="L70" s="113" t="str">
        <f>IF(COUNTA(D70:H70)=4,"入力ＯＫ！","※入力してください")</f>
        <v>※入力してください</v>
      </c>
      <c r="O70" s="62" t="str">
        <f>CONCATENATE(D70,"　年　",G70,"　月")</f>
        <v>　年　　月</v>
      </c>
    </row>
    <row r="71" spans="2:15" ht="19.5" thickBot="1">
      <c r="B71" s="189"/>
      <c r="C71" s="93" t="s">
        <v>175</v>
      </c>
      <c r="D71" s="183"/>
      <c r="E71" s="184"/>
      <c r="F71" s="94" t="s">
        <v>124</v>
      </c>
      <c r="G71" s="185"/>
      <c r="H71" s="186"/>
      <c r="I71" s="186"/>
      <c r="J71" s="186"/>
      <c r="K71" s="187"/>
      <c r="L71" s="113" t="str">
        <f t="shared" ref="L71:L76" si="2">IF(COUNTA(D71)=1,"入力ＯＫ！","※入力してください")</f>
        <v>※入力してください</v>
      </c>
      <c r="O71" s="62">
        <f>D61+D66+D71</f>
        <v>0</v>
      </c>
    </row>
    <row r="72" spans="2:15">
      <c r="B72" s="190" t="s">
        <v>183</v>
      </c>
      <c r="C72" s="105" t="s">
        <v>179</v>
      </c>
      <c r="D72" s="193"/>
      <c r="E72" s="193"/>
      <c r="F72" s="193"/>
      <c r="G72" s="193"/>
      <c r="H72" s="193"/>
      <c r="I72" s="193"/>
      <c r="J72" s="193"/>
      <c r="K72" s="194"/>
      <c r="L72" s="113" t="str">
        <f t="shared" si="2"/>
        <v>※入力してください</v>
      </c>
    </row>
    <row r="73" spans="2:15">
      <c r="B73" s="191"/>
      <c r="C73" s="68" t="s">
        <v>180</v>
      </c>
      <c r="D73" s="195"/>
      <c r="E73" s="195"/>
      <c r="F73" s="195"/>
      <c r="G73" s="195"/>
      <c r="H73" s="195"/>
      <c r="I73" s="195"/>
      <c r="J73" s="195"/>
      <c r="K73" s="196"/>
      <c r="L73" s="113" t="str">
        <f t="shared" si="2"/>
        <v>※入力してください</v>
      </c>
    </row>
    <row r="74" spans="2:15">
      <c r="B74" s="191"/>
      <c r="C74" s="68" t="s">
        <v>181</v>
      </c>
      <c r="D74" s="195"/>
      <c r="E74" s="195"/>
      <c r="F74" s="195"/>
      <c r="G74" s="195"/>
      <c r="H74" s="195"/>
      <c r="I74" s="195"/>
      <c r="J74" s="195"/>
      <c r="K74" s="196"/>
      <c r="L74" s="113" t="str">
        <f t="shared" si="2"/>
        <v>※入力してください</v>
      </c>
    </row>
    <row r="75" spans="2:15">
      <c r="B75" s="191"/>
      <c r="C75" s="68" t="s">
        <v>184</v>
      </c>
      <c r="D75" s="195"/>
      <c r="E75" s="195"/>
      <c r="F75" s="195"/>
      <c r="G75" s="195"/>
      <c r="H75" s="195"/>
      <c r="I75" s="195"/>
      <c r="J75" s="195"/>
      <c r="K75" s="196"/>
      <c r="L75" s="113" t="str">
        <f t="shared" si="2"/>
        <v>※入力してください</v>
      </c>
    </row>
    <row r="76" spans="2:15" ht="19.5" thickBot="1">
      <c r="B76" s="192"/>
      <c r="C76" s="104" t="s">
        <v>182</v>
      </c>
      <c r="D76" s="197"/>
      <c r="E76" s="197"/>
      <c r="F76" s="197"/>
      <c r="G76" s="197"/>
      <c r="H76" s="197"/>
      <c r="I76" s="197"/>
      <c r="J76" s="197"/>
      <c r="K76" s="198"/>
      <c r="L76" s="113" t="str">
        <f t="shared" si="2"/>
        <v>※入力してください</v>
      </c>
    </row>
    <row r="77" spans="2:15" ht="19.5" thickBot="1"/>
    <row r="78" spans="2:15">
      <c r="B78" s="177" t="s">
        <v>185</v>
      </c>
      <c r="C78" s="178"/>
      <c r="D78" s="178"/>
      <c r="E78" s="178"/>
      <c r="F78" s="178"/>
      <c r="G78" s="178"/>
      <c r="H78" s="178"/>
      <c r="I78" s="178"/>
      <c r="J78" s="178"/>
      <c r="K78" s="179"/>
    </row>
    <row r="79" spans="2:15">
      <c r="B79" s="106" t="s">
        <v>143</v>
      </c>
      <c r="C79" s="180" t="s">
        <v>142</v>
      </c>
      <c r="D79" s="181"/>
      <c r="E79" s="181"/>
      <c r="F79" s="181"/>
      <c r="G79" s="181"/>
      <c r="H79" s="181"/>
      <c r="I79" s="181"/>
      <c r="J79" s="181"/>
      <c r="K79" s="182"/>
    </row>
    <row r="80" spans="2:15">
      <c r="B80" s="164" t="s">
        <v>186</v>
      </c>
      <c r="C80" s="166"/>
      <c r="D80" s="166"/>
      <c r="E80" s="166"/>
      <c r="F80" s="166"/>
      <c r="G80" s="166"/>
      <c r="H80" s="166"/>
      <c r="I80" s="166"/>
      <c r="J80" s="166"/>
      <c r="K80" s="166"/>
      <c r="L80" s="93" t="s">
        <v>187</v>
      </c>
    </row>
    <row r="81" spans="2:15" ht="252" customHeight="1">
      <c r="B81" s="164"/>
      <c r="C81" s="166"/>
      <c r="D81" s="166"/>
      <c r="E81" s="166"/>
      <c r="F81" s="166"/>
      <c r="G81" s="166"/>
      <c r="H81" s="166"/>
      <c r="I81" s="166"/>
      <c r="J81" s="166"/>
      <c r="K81" s="166"/>
      <c r="L81" s="107">
        <f>LEN(C80)</f>
        <v>0</v>
      </c>
    </row>
    <row r="82" spans="2:15">
      <c r="B82" s="164" t="s">
        <v>188</v>
      </c>
      <c r="C82" s="166"/>
      <c r="D82" s="166"/>
      <c r="E82" s="166"/>
      <c r="F82" s="166"/>
      <c r="G82" s="166"/>
      <c r="H82" s="166"/>
      <c r="I82" s="166"/>
      <c r="J82" s="166"/>
      <c r="K82" s="166"/>
      <c r="L82" s="93" t="s">
        <v>187</v>
      </c>
    </row>
    <row r="83" spans="2:15" ht="220.5" customHeight="1">
      <c r="B83" s="165"/>
      <c r="C83" s="166"/>
      <c r="D83" s="166"/>
      <c r="E83" s="166"/>
      <c r="F83" s="166"/>
      <c r="G83" s="166"/>
      <c r="H83" s="166"/>
      <c r="I83" s="166"/>
      <c r="J83" s="166"/>
      <c r="K83" s="166"/>
      <c r="L83" s="107">
        <f>LEN(C82)</f>
        <v>0</v>
      </c>
    </row>
    <row r="84" spans="2:15" ht="27" customHeight="1">
      <c r="B84" s="168" t="s">
        <v>189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08"/>
    </row>
    <row r="85" spans="2:15" ht="27" customHeight="1">
      <c r="B85" s="169"/>
      <c r="C85" s="171"/>
      <c r="D85" s="172"/>
      <c r="E85" s="172"/>
      <c r="F85" s="172"/>
      <c r="G85" s="172"/>
      <c r="H85" s="172"/>
      <c r="I85" s="172"/>
      <c r="J85" s="172"/>
      <c r="K85" s="173"/>
    </row>
    <row r="86" spans="2:15" ht="27" customHeight="1">
      <c r="B86" s="169"/>
      <c r="C86" s="171"/>
      <c r="D86" s="172"/>
      <c r="E86" s="172"/>
      <c r="F86" s="172"/>
      <c r="G86" s="172"/>
      <c r="H86" s="172"/>
      <c r="I86" s="172"/>
      <c r="J86" s="172"/>
      <c r="K86" s="173"/>
    </row>
    <row r="87" spans="2:15" ht="27" customHeight="1">
      <c r="B87" s="170"/>
      <c r="C87" s="174"/>
      <c r="D87" s="175"/>
      <c r="E87" s="175"/>
      <c r="F87" s="175"/>
      <c r="G87" s="175"/>
      <c r="H87" s="175"/>
      <c r="I87" s="175"/>
      <c r="J87" s="175"/>
      <c r="K87" s="176"/>
    </row>
    <row r="88" spans="2:15">
      <c r="C88" s="163" t="s">
        <v>190</v>
      </c>
      <c r="D88" s="163"/>
      <c r="E88" s="163"/>
      <c r="F88" s="163"/>
      <c r="G88" s="163"/>
      <c r="H88" s="163"/>
      <c r="I88" s="163"/>
      <c r="J88" s="163"/>
      <c r="K88" s="163"/>
    </row>
    <row r="89" spans="2:15" ht="30" customHeight="1">
      <c r="B89" s="110" t="s">
        <v>195</v>
      </c>
    </row>
    <row r="90" spans="2:15" ht="23.25" thickBot="1">
      <c r="B90" s="110" t="s">
        <v>196</v>
      </c>
    </row>
    <row r="91" spans="2:15" ht="19.5" thickBot="1">
      <c r="B91" s="146" t="s">
        <v>202</v>
      </c>
      <c r="C91" s="147" t="s">
        <v>199</v>
      </c>
      <c r="D91" s="258"/>
      <c r="E91" s="258"/>
      <c r="F91" s="258"/>
      <c r="G91" s="258"/>
      <c r="H91" s="258"/>
      <c r="I91" s="258"/>
      <c r="J91" s="258"/>
      <c r="K91" s="259"/>
      <c r="L91" s="113" t="str">
        <f t="shared" ref="L91:L93" si="3">IF(COUNTA(D91)=1,"入力ＯＫ！","※入力してください")</f>
        <v>※入力してください</v>
      </c>
      <c r="O91" s="62" t="str">
        <f>CONCATENATE(D21,"　","FAX","　",D91)</f>
        <v>　FAX　</v>
      </c>
    </row>
    <row r="92" spans="2:15">
      <c r="B92" s="226" t="s">
        <v>201</v>
      </c>
      <c r="C92" s="105" t="s">
        <v>200</v>
      </c>
      <c r="D92" s="264"/>
      <c r="E92" s="264"/>
      <c r="F92" s="264"/>
      <c r="G92" s="264"/>
      <c r="H92" s="264"/>
      <c r="I92" s="264"/>
      <c r="J92" s="264"/>
      <c r="K92" s="265"/>
      <c r="L92" s="113" t="str">
        <f t="shared" si="3"/>
        <v>※入力してください</v>
      </c>
    </row>
    <row r="93" spans="2:15">
      <c r="B93" s="191"/>
      <c r="C93" s="77" t="s">
        <v>198</v>
      </c>
      <c r="D93" s="199"/>
      <c r="E93" s="213"/>
      <c r="F93" s="213"/>
      <c r="G93" s="213"/>
      <c r="H93" s="213"/>
      <c r="I93" s="213"/>
      <c r="J93" s="213"/>
      <c r="K93" s="214"/>
      <c r="L93" s="113" t="str">
        <f t="shared" si="3"/>
        <v>※入力してください</v>
      </c>
    </row>
    <row r="94" spans="2:15">
      <c r="B94" s="191"/>
      <c r="C94" s="77" t="s">
        <v>135</v>
      </c>
      <c r="D94" s="69" t="s">
        <v>134</v>
      </c>
      <c r="E94" s="260"/>
      <c r="F94" s="260"/>
      <c r="G94" s="260"/>
      <c r="H94" s="112" t="s">
        <v>192</v>
      </c>
      <c r="I94" s="261"/>
      <c r="J94" s="261"/>
      <c r="K94" s="262"/>
      <c r="L94" s="113" t="str">
        <f>IF(COUNTA(E94:I94)=3,"入力ＯＫ！","※入力してください")</f>
        <v>※入力してください</v>
      </c>
      <c r="O94" s="76" t="str">
        <f>CONCATENATE(E94,"　",H94,"　",I94)</f>
        <v>　－　</v>
      </c>
    </row>
    <row r="95" spans="2:15">
      <c r="B95" s="191"/>
      <c r="C95" s="77" t="s">
        <v>136</v>
      </c>
      <c r="D95" s="195"/>
      <c r="E95" s="195"/>
      <c r="F95" s="195"/>
      <c r="G95" s="195"/>
      <c r="H95" s="195"/>
      <c r="I95" s="195"/>
      <c r="J95" s="195"/>
      <c r="K95" s="196"/>
      <c r="L95" s="113" t="str">
        <f t="shared" ref="L95:L97" si="4">IF(COUNTA(D95)=1,"入力ＯＫ！","※入力してください")</f>
        <v>※入力してください</v>
      </c>
    </row>
    <row r="96" spans="2:15">
      <c r="B96" s="191"/>
      <c r="C96" s="77" t="s">
        <v>137</v>
      </c>
      <c r="D96" s="225"/>
      <c r="E96" s="225"/>
      <c r="F96" s="225"/>
      <c r="G96" s="225"/>
      <c r="H96" s="225"/>
      <c r="I96" s="225"/>
      <c r="J96" s="225"/>
      <c r="K96" s="263"/>
      <c r="L96" s="113" t="str">
        <f t="shared" si="4"/>
        <v>※入力してください</v>
      </c>
      <c r="O96" s="62" t="str">
        <f>CONCATENATE(D96,"　","FAX","　",D97)</f>
        <v>　FAX　</v>
      </c>
    </row>
    <row r="97" spans="2:12" ht="19.5" thickBot="1">
      <c r="B97" s="192"/>
      <c r="C97" s="148" t="s">
        <v>197</v>
      </c>
      <c r="D97" s="197"/>
      <c r="E97" s="197"/>
      <c r="F97" s="197"/>
      <c r="G97" s="197"/>
      <c r="H97" s="197"/>
      <c r="I97" s="197"/>
      <c r="J97" s="197"/>
      <c r="K97" s="198"/>
      <c r="L97" s="113" t="str">
        <f t="shared" si="4"/>
        <v>※入力してください</v>
      </c>
    </row>
  </sheetData>
  <sheetProtection algorithmName="SHA-512" hashValue="v2U+BRSedP0cfyQysIygujyeWBH4o55gx4ZB0XNSY1zLUgn5a32PFwo1XT12Qiw+4NL9mQpwpGZsG0vUJrB9zQ==" saltValue="Qb1g54NoF2oG6PDTU4zlCg==" spinCount="100000" sheet="1" objects="1" scenarios="1"/>
  <mergeCells count="142">
    <mergeCell ref="D91:K91"/>
    <mergeCell ref="E94:G94"/>
    <mergeCell ref="I94:K94"/>
    <mergeCell ref="D95:K95"/>
    <mergeCell ref="D96:K96"/>
    <mergeCell ref="D97:K97"/>
    <mergeCell ref="B92:B97"/>
    <mergeCell ref="D92:K92"/>
    <mergeCell ref="D93:K93"/>
    <mergeCell ref="G33:K33"/>
    <mergeCell ref="B32:B36"/>
    <mergeCell ref="D32:K32"/>
    <mergeCell ref="D36:E36"/>
    <mergeCell ref="G36:K36"/>
    <mergeCell ref="D41:E41"/>
    <mergeCell ref="G41:K41"/>
    <mergeCell ref="B37:B41"/>
    <mergeCell ref="B42:B46"/>
    <mergeCell ref="D42:K42"/>
    <mergeCell ref="D43:E43"/>
    <mergeCell ref="G43:K43"/>
    <mergeCell ref="D44:E44"/>
    <mergeCell ref="I44:K44"/>
    <mergeCell ref="D45:E45"/>
    <mergeCell ref="I45:K45"/>
    <mergeCell ref="D46:E46"/>
    <mergeCell ref="G46:K46"/>
    <mergeCell ref="D37:K37"/>
    <mergeCell ref="D38:E38"/>
    <mergeCell ref="G38:K38"/>
    <mergeCell ref="D21:K21"/>
    <mergeCell ref="D22:K22"/>
    <mergeCell ref="D20:J20"/>
    <mergeCell ref="D39:E39"/>
    <mergeCell ref="I39:K39"/>
    <mergeCell ref="D40:E40"/>
    <mergeCell ref="I40:K40"/>
    <mergeCell ref="G1:K1"/>
    <mergeCell ref="G2:K2"/>
    <mergeCell ref="D13:K13"/>
    <mergeCell ref="C4:K4"/>
    <mergeCell ref="C9:C10"/>
    <mergeCell ref="D8:K8"/>
    <mergeCell ref="D5:K5"/>
    <mergeCell ref="H11:K11"/>
    <mergeCell ref="D12:K12"/>
    <mergeCell ref="D17:E17"/>
    <mergeCell ref="D11:G11"/>
    <mergeCell ref="D24:K24"/>
    <mergeCell ref="D34:E34"/>
    <mergeCell ref="D35:E35"/>
    <mergeCell ref="I34:K34"/>
    <mergeCell ref="I35:K35"/>
    <mergeCell ref="D33:E33"/>
    <mergeCell ref="D19:K19"/>
    <mergeCell ref="D6:K6"/>
    <mergeCell ref="D10:G10"/>
    <mergeCell ref="H10:K10"/>
    <mergeCell ref="D9:G9"/>
    <mergeCell ref="H9:K9"/>
    <mergeCell ref="D7:K7"/>
    <mergeCell ref="D14:K14"/>
    <mergeCell ref="D15:K15"/>
    <mergeCell ref="E18:G18"/>
    <mergeCell ref="I18:K18"/>
    <mergeCell ref="D16:K16"/>
    <mergeCell ref="D27:K27"/>
    <mergeCell ref="D29:K29"/>
    <mergeCell ref="D30:K30"/>
    <mergeCell ref="D31:E31"/>
    <mergeCell ref="F28:K28"/>
    <mergeCell ref="D28:E28"/>
    <mergeCell ref="B27:C27"/>
    <mergeCell ref="B26:K26"/>
    <mergeCell ref="D23:J23"/>
    <mergeCell ref="B28:B31"/>
    <mergeCell ref="B47:B51"/>
    <mergeCell ref="D47:K47"/>
    <mergeCell ref="D48:E48"/>
    <mergeCell ref="G48:K48"/>
    <mergeCell ref="D49:E49"/>
    <mergeCell ref="I49:K49"/>
    <mergeCell ref="D50:E50"/>
    <mergeCell ref="I50:K50"/>
    <mergeCell ref="D51:E51"/>
    <mergeCell ref="G51:K51"/>
    <mergeCell ref="B52:B56"/>
    <mergeCell ref="D52:K52"/>
    <mergeCell ref="D53:E53"/>
    <mergeCell ref="G53:K53"/>
    <mergeCell ref="D54:E54"/>
    <mergeCell ref="I54:K54"/>
    <mergeCell ref="D55:E55"/>
    <mergeCell ref="I55:K55"/>
    <mergeCell ref="D56:E56"/>
    <mergeCell ref="G56:K56"/>
    <mergeCell ref="I64:K64"/>
    <mergeCell ref="D60:E60"/>
    <mergeCell ref="I60:K60"/>
    <mergeCell ref="D61:E61"/>
    <mergeCell ref="G61:K61"/>
    <mergeCell ref="F58:K58"/>
    <mergeCell ref="D57:K57"/>
    <mergeCell ref="D58:E58"/>
    <mergeCell ref="D59:E59"/>
    <mergeCell ref="I59:K59"/>
    <mergeCell ref="D71:E71"/>
    <mergeCell ref="G71:K71"/>
    <mergeCell ref="B57:B71"/>
    <mergeCell ref="B72:B76"/>
    <mergeCell ref="D72:K72"/>
    <mergeCell ref="D73:K73"/>
    <mergeCell ref="D74:K74"/>
    <mergeCell ref="D75:K75"/>
    <mergeCell ref="D76:K76"/>
    <mergeCell ref="D68:E68"/>
    <mergeCell ref="F68:K68"/>
    <mergeCell ref="D69:E69"/>
    <mergeCell ref="I69:K69"/>
    <mergeCell ref="D70:E70"/>
    <mergeCell ref="I70:K70"/>
    <mergeCell ref="D65:E65"/>
    <mergeCell ref="I65:K65"/>
    <mergeCell ref="D66:E66"/>
    <mergeCell ref="G66:K66"/>
    <mergeCell ref="D67:K67"/>
    <mergeCell ref="D62:K62"/>
    <mergeCell ref="D63:E63"/>
    <mergeCell ref="F63:K63"/>
    <mergeCell ref="D64:E64"/>
    <mergeCell ref="C88:K88"/>
    <mergeCell ref="B82:B83"/>
    <mergeCell ref="C82:K83"/>
    <mergeCell ref="C84:K84"/>
    <mergeCell ref="B84:B87"/>
    <mergeCell ref="C85:K85"/>
    <mergeCell ref="C86:K86"/>
    <mergeCell ref="C87:K87"/>
    <mergeCell ref="B78:K78"/>
    <mergeCell ref="C79:K79"/>
    <mergeCell ref="B80:B81"/>
    <mergeCell ref="C80:K81"/>
  </mergeCells>
  <phoneticPr fontId="2"/>
  <dataValidations count="10">
    <dataValidation type="list" allowBlank="1" showInputMessage="1" showErrorMessage="1" sqref="D6:K6">
      <formula1>$O$6:$O$8</formula1>
    </dataValidation>
    <dataValidation type="list" allowBlank="1" showInputMessage="1" showErrorMessage="1" sqref="D14:K14">
      <formula1>$O$16:$O$17</formula1>
    </dataValidation>
    <dataValidation type="list" allowBlank="1" showInputMessage="1" showErrorMessage="1" sqref="K31">
      <formula1>$O$32:$O$33</formula1>
    </dataValidation>
    <dataValidation type="list" allowBlank="1" showInputMessage="1" showErrorMessage="1" sqref="D28:E28">
      <formula1>$O$28:$O$31</formula1>
    </dataValidation>
    <dataValidation type="custom" showInputMessage="1" showErrorMessage="1" sqref="F69:F71 F64:F66 F59:F61 F53:F56 F48:F51 F43:F46 F38:F41 F31 F33:F36">
      <formula1>"年"</formula1>
    </dataValidation>
    <dataValidation type="custom" showInputMessage="1" showErrorMessage="1" sqref="H31 H34:H35 H39:H40 H44:H45 H49:H50 H54:H55 H64:H65 H59:H60 H69:H70">
      <formula1>"月"</formula1>
    </dataValidation>
    <dataValidation type="custom" showInputMessage="1" showErrorMessage="1" sqref="J31 J17">
      <formula1>"日"</formula1>
    </dataValidation>
    <dataValidation imeMode="hiragana" allowBlank="1" showInputMessage="1" showErrorMessage="1" sqref="D11:K11"/>
    <dataValidation type="textLength" errorStyle="warning" allowBlank="1" showInputMessage="1" showErrorMessage="1" error="郵便番号の前半３桁を入力してください。（海外の場合を除く）" sqref="E18:G18 E94:G94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8:K18 I94:K94">
      <formula1>4</formula1>
      <formula2>4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2" manualBreakCount="2">
    <brk id="36" min="1" max="10" man="1"/>
    <brk id="77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J64"/>
  <sheetViews>
    <sheetView view="pageBreakPreview" zoomScaleNormal="100" zoomScaleSheetLayoutView="100" workbookViewId="0">
      <selection activeCell="AP9" sqref="AP9"/>
    </sheetView>
  </sheetViews>
  <sheetFormatPr defaultRowHeight="15.75" customHeight="1"/>
  <cols>
    <col min="1" max="74" width="2.5" style="23" customWidth="1"/>
    <col min="75" max="16384" width="9" style="23"/>
  </cols>
  <sheetData>
    <row r="1" spans="1:62" ht="15.75" customHeight="1">
      <c r="A1" s="334" t="s">
        <v>42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</row>
    <row r="2" spans="1:62" ht="15.7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</row>
    <row r="3" spans="1:62" ht="15.75" customHeight="1">
      <c r="A3" s="335" t="s">
        <v>218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</row>
    <row r="4" spans="1:62" ht="15.75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</row>
    <row r="5" spans="1:62" ht="15.7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</row>
    <row r="6" spans="1:62" ht="15.75" customHeight="1">
      <c r="A6" s="410" t="s">
        <v>247</v>
      </c>
      <c r="B6" s="411"/>
      <c r="C6" s="411"/>
      <c r="D6" s="412"/>
      <c r="E6" s="160" t="str">
        <f>IF(入力シート!$D$6="情報アーキテクチャコース","〇","")</f>
        <v/>
      </c>
      <c r="F6" s="419" t="s">
        <v>234</v>
      </c>
      <c r="G6" s="420"/>
      <c r="H6" s="420"/>
      <c r="I6" s="420"/>
      <c r="J6" s="420"/>
      <c r="K6" s="420"/>
      <c r="L6" s="420"/>
      <c r="M6" s="421"/>
      <c r="N6" s="422" t="s">
        <v>43</v>
      </c>
      <c r="O6" s="422"/>
      <c r="P6" s="422"/>
      <c r="Q6" s="422"/>
      <c r="R6" s="349" t="s">
        <v>237</v>
      </c>
      <c r="S6" s="350" t="s">
        <v>238</v>
      </c>
      <c r="T6" s="351"/>
      <c r="U6" s="351"/>
      <c r="V6" s="351"/>
      <c r="W6" s="351"/>
      <c r="X6" s="351"/>
      <c r="Y6" s="352"/>
      <c r="Z6" s="355" t="s">
        <v>44</v>
      </c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6"/>
      <c r="AL6" s="157"/>
      <c r="AM6" s="157"/>
    </row>
    <row r="7" spans="1:62" ht="15.75" customHeight="1">
      <c r="A7" s="413"/>
      <c r="B7" s="414"/>
      <c r="C7" s="414"/>
      <c r="D7" s="415"/>
      <c r="E7" s="158" t="str">
        <f>IF(入力シート!$D$6="創造技術コース","〇","")</f>
        <v>〇</v>
      </c>
      <c r="F7" s="423" t="s">
        <v>235</v>
      </c>
      <c r="G7" s="424"/>
      <c r="H7" s="424"/>
      <c r="I7" s="424"/>
      <c r="J7" s="424"/>
      <c r="K7" s="424"/>
      <c r="L7" s="424"/>
      <c r="M7" s="425"/>
      <c r="N7" s="300"/>
      <c r="O7" s="300"/>
      <c r="P7" s="300"/>
      <c r="Q7" s="300"/>
      <c r="R7" s="303"/>
      <c r="S7" s="305"/>
      <c r="T7" s="306"/>
      <c r="U7" s="306"/>
      <c r="V7" s="306"/>
      <c r="W7" s="306"/>
      <c r="X7" s="306"/>
      <c r="Y7" s="353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8"/>
      <c r="AL7" s="157"/>
      <c r="AM7" s="157"/>
    </row>
    <row r="8" spans="1:62" ht="15.75" customHeight="1">
      <c r="A8" s="416"/>
      <c r="B8" s="417"/>
      <c r="C8" s="417"/>
      <c r="D8" s="418"/>
      <c r="E8" s="158" t="str">
        <f>IF(入力シート!$D$6="事業設計工学コース","〇","")</f>
        <v/>
      </c>
      <c r="F8" s="407" t="s">
        <v>236</v>
      </c>
      <c r="G8" s="408"/>
      <c r="H8" s="408"/>
      <c r="I8" s="408"/>
      <c r="J8" s="408"/>
      <c r="K8" s="408"/>
      <c r="L8" s="408"/>
      <c r="M8" s="409"/>
      <c r="N8" s="301"/>
      <c r="O8" s="301"/>
      <c r="P8" s="301"/>
      <c r="Q8" s="301"/>
      <c r="R8" s="304"/>
      <c r="S8" s="308"/>
      <c r="T8" s="308"/>
      <c r="U8" s="308"/>
      <c r="V8" s="308"/>
      <c r="W8" s="308"/>
      <c r="X8" s="308"/>
      <c r="Y8" s="354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60"/>
      <c r="AL8" s="157"/>
      <c r="AM8" s="157"/>
    </row>
    <row r="9" spans="1:62" ht="15.75" customHeight="1">
      <c r="A9" s="314" t="s">
        <v>45</v>
      </c>
      <c r="B9" s="315"/>
      <c r="C9" s="315"/>
      <c r="D9" s="316"/>
      <c r="E9" s="318" t="str">
        <f>入力シート!O15</f>
        <v>　　</v>
      </c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20"/>
      <c r="Z9" s="317" t="s">
        <v>114</v>
      </c>
      <c r="AA9" s="315"/>
      <c r="AB9" s="316"/>
      <c r="AC9" s="317" t="s">
        <v>208</v>
      </c>
      <c r="AD9" s="315"/>
      <c r="AE9" s="315"/>
      <c r="AF9" s="315"/>
      <c r="AG9" s="315"/>
      <c r="AH9" s="315"/>
      <c r="AI9" s="315"/>
      <c r="AJ9" s="315"/>
      <c r="AK9" s="331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</row>
    <row r="10" spans="1:62" ht="15.75" customHeight="1">
      <c r="A10" s="286" t="s">
        <v>46</v>
      </c>
      <c r="B10" s="277"/>
      <c r="C10" s="277"/>
      <c r="D10" s="277"/>
      <c r="E10" s="321" t="str">
        <f>入力シート!O14</f>
        <v>　　</v>
      </c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3"/>
      <c r="Z10" s="118" t="str">
        <f>IF(入力シート!$D$14="男","☑","□")</f>
        <v>□</v>
      </c>
      <c r="AA10" s="327" t="s">
        <v>112</v>
      </c>
      <c r="AB10" s="328"/>
      <c r="AC10" s="342" t="str">
        <f>IF(入力シート!$D$15=0,"",入力シート!$D$15)</f>
        <v/>
      </c>
      <c r="AD10" s="333"/>
      <c r="AE10" s="333"/>
      <c r="AF10" s="333"/>
      <c r="AG10" s="333"/>
      <c r="AH10" s="333"/>
      <c r="AI10" s="333"/>
      <c r="AJ10" s="333"/>
      <c r="AK10" s="34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</row>
    <row r="11" spans="1:62" ht="15.75" customHeight="1">
      <c r="A11" s="286"/>
      <c r="B11" s="277"/>
      <c r="C11" s="277"/>
      <c r="D11" s="277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6"/>
      <c r="Z11" s="119" t="str">
        <f>IF(入力シート!$D$14="女","☑","□")</f>
        <v>□</v>
      </c>
      <c r="AA11" s="329" t="s">
        <v>113</v>
      </c>
      <c r="AB11" s="330"/>
      <c r="AC11" s="344" t="str">
        <f>IF(入力シート!$D$16=0,"在留資格(　　　　　　　　　　　　)",入力シート!$O$22)</f>
        <v>在留資格(　　　　　　　　　　　　)</v>
      </c>
      <c r="AD11" s="345"/>
      <c r="AE11" s="345"/>
      <c r="AF11" s="345"/>
      <c r="AG11" s="345"/>
      <c r="AH11" s="345"/>
      <c r="AI11" s="345"/>
      <c r="AJ11" s="345"/>
      <c r="AK11" s="346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</row>
    <row r="12" spans="1:62" ht="15.75" customHeight="1">
      <c r="A12" s="286" t="s">
        <v>47</v>
      </c>
      <c r="B12" s="277"/>
      <c r="C12" s="277"/>
      <c r="D12" s="277"/>
      <c r="E12" s="122" t="s">
        <v>48</v>
      </c>
      <c r="F12" s="123"/>
      <c r="G12" s="123"/>
      <c r="H12" s="332" t="str">
        <f>IF(入力シート!$D$17=0,"",入力シート!$D$17)</f>
        <v/>
      </c>
      <c r="I12" s="332"/>
      <c r="J12" s="332"/>
      <c r="K12" s="124" t="s">
        <v>49</v>
      </c>
      <c r="L12" s="332" t="str">
        <f>IF(入力シート!$G$17=0,"",入力シート!$G$17)</f>
        <v/>
      </c>
      <c r="M12" s="332"/>
      <c r="N12" s="332"/>
      <c r="O12" s="124" t="s">
        <v>50</v>
      </c>
      <c r="P12" s="332" t="str">
        <f>IF(入力シート!$I$17=0,"",入力シート!$I$17)</f>
        <v/>
      </c>
      <c r="Q12" s="332"/>
      <c r="R12" s="332"/>
      <c r="S12" s="124" t="s">
        <v>51</v>
      </c>
      <c r="T12" s="124"/>
      <c r="U12" s="123" t="s">
        <v>127</v>
      </c>
      <c r="V12" s="332" t="str">
        <f>IFERROR(IF(入力シート!$O$18="#VALUE!","",入力シート!$O$18),"")</f>
        <v/>
      </c>
      <c r="W12" s="332"/>
      <c r="X12" s="125" t="s">
        <v>128</v>
      </c>
      <c r="Y12" s="124"/>
      <c r="Z12" s="124" t="s">
        <v>52</v>
      </c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6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</row>
    <row r="13" spans="1:62" ht="15.75" customHeight="1">
      <c r="A13" s="341" t="s">
        <v>216</v>
      </c>
      <c r="B13" s="277"/>
      <c r="C13" s="277"/>
      <c r="D13" s="277"/>
      <c r="E13" s="120" t="str">
        <f>IF(入力シート!$D$28="国立","☑","□")</f>
        <v>□</v>
      </c>
      <c r="F13" s="368" t="s">
        <v>115</v>
      </c>
      <c r="G13" s="368"/>
      <c r="H13" s="127"/>
      <c r="I13" s="322" t="str">
        <f>IF(入力シート!$D$29=0,"",入力シート!$D$29)</f>
        <v/>
      </c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36"/>
    </row>
    <row r="14" spans="1:62" ht="15.75" customHeight="1">
      <c r="A14" s="286"/>
      <c r="B14" s="277"/>
      <c r="C14" s="277"/>
      <c r="D14" s="277"/>
      <c r="E14" s="120" t="str">
        <f>IF(入力シート!$D$28="公立","☑","□")</f>
        <v>□</v>
      </c>
      <c r="F14" s="369" t="s">
        <v>116</v>
      </c>
      <c r="G14" s="369"/>
      <c r="H14" s="12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8"/>
    </row>
    <row r="15" spans="1:62" ht="15.75" customHeight="1">
      <c r="A15" s="286"/>
      <c r="B15" s="277"/>
      <c r="C15" s="277"/>
      <c r="D15" s="277"/>
      <c r="E15" s="120" t="str">
        <f>IF(入力シート!$D$28="私立","☑","□")</f>
        <v>□</v>
      </c>
      <c r="F15" s="369" t="s">
        <v>117</v>
      </c>
      <c r="G15" s="369"/>
      <c r="H15" s="127"/>
      <c r="I15" s="339" t="str">
        <f>IF(入力シート!$D$30=0,"",入力シート!$D$30)</f>
        <v/>
      </c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40"/>
    </row>
    <row r="16" spans="1:62" ht="15.75" customHeight="1">
      <c r="A16" s="286"/>
      <c r="B16" s="277"/>
      <c r="C16" s="277"/>
      <c r="D16" s="277"/>
      <c r="E16" s="120" t="str">
        <f>IF(入力シート!$D$28="海外","☑","□")</f>
        <v>□</v>
      </c>
      <c r="F16" s="369" t="s">
        <v>118</v>
      </c>
      <c r="G16" s="369"/>
      <c r="H16" s="127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40"/>
    </row>
    <row r="17" spans="1:37" ht="15.75" customHeight="1">
      <c r="A17" s="286"/>
      <c r="B17" s="277"/>
      <c r="C17" s="277"/>
      <c r="D17" s="277"/>
      <c r="E17" s="127"/>
      <c r="F17" s="127"/>
      <c r="G17" s="127"/>
      <c r="H17" s="127"/>
      <c r="I17" s="127"/>
      <c r="J17" s="127"/>
      <c r="K17" s="127"/>
      <c r="L17" s="127"/>
      <c r="M17" s="127"/>
      <c r="N17" s="128" t="s">
        <v>48</v>
      </c>
      <c r="O17" s="127"/>
      <c r="P17" s="127"/>
      <c r="Q17" s="373" t="str">
        <f>IF(入力シート!$D$31=0,"",入力シート!$D$31)</f>
        <v/>
      </c>
      <c r="R17" s="373"/>
      <c r="S17" s="373"/>
      <c r="T17" s="127" t="s">
        <v>49</v>
      </c>
      <c r="U17" s="373" t="str">
        <f>IF(入力シート!$G$31=0,"",入力シート!$G$31)</f>
        <v/>
      </c>
      <c r="V17" s="373"/>
      <c r="W17" s="373"/>
      <c r="X17" s="127" t="s">
        <v>50</v>
      </c>
      <c r="Y17" s="373" t="str">
        <f>IF(入力シート!$I$31=0,"",入力シート!$I$31)</f>
        <v/>
      </c>
      <c r="Z17" s="373"/>
      <c r="AA17" s="373"/>
      <c r="AB17" s="127" t="s">
        <v>51</v>
      </c>
      <c r="AC17" s="127"/>
      <c r="AD17" s="127"/>
      <c r="AE17" s="373" t="str">
        <f>IF(入力シート!$K$31="卒業","卒業",IF(入力シート!$K$31="卒業見込","卒業見込","卒業　・　卒業見込"))</f>
        <v>卒業</v>
      </c>
      <c r="AF17" s="373"/>
      <c r="AG17" s="373"/>
      <c r="AH17" s="373"/>
      <c r="AI17" s="373"/>
      <c r="AJ17" s="373"/>
      <c r="AK17" s="374"/>
    </row>
    <row r="18" spans="1:37" ht="15.75" customHeight="1">
      <c r="A18" s="286" t="s">
        <v>53</v>
      </c>
      <c r="B18" s="277"/>
      <c r="C18" s="277"/>
      <c r="D18" s="277"/>
      <c r="E18" s="129" t="s">
        <v>54</v>
      </c>
      <c r="F18" s="333" t="str">
        <f>IF(入力シート!$E$18=0,"",入力シート!$E$18)</f>
        <v/>
      </c>
      <c r="G18" s="333"/>
      <c r="H18" s="333"/>
      <c r="I18" s="130" t="s">
        <v>193</v>
      </c>
      <c r="J18" s="333" t="str">
        <f>IF(入力シート!$I$18=0,"",入力シート!$I$18)</f>
        <v/>
      </c>
      <c r="K18" s="333"/>
      <c r="L18" s="333"/>
      <c r="M18" s="333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2"/>
    </row>
    <row r="19" spans="1:37" ht="15.75" customHeight="1">
      <c r="A19" s="286"/>
      <c r="B19" s="277"/>
      <c r="C19" s="277"/>
      <c r="D19" s="277"/>
      <c r="E19" s="370" t="str">
        <f>IF(入力シート!$D$19=0,"",入力シート!$D$19)</f>
        <v/>
      </c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8"/>
    </row>
    <row r="20" spans="1:37" ht="15.75" customHeight="1">
      <c r="A20" s="286"/>
      <c r="B20" s="277"/>
      <c r="C20" s="277"/>
      <c r="D20" s="277"/>
      <c r="E20" s="370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8"/>
    </row>
    <row r="21" spans="1:37" ht="15.75" customHeight="1">
      <c r="A21" s="286"/>
      <c r="B21" s="277"/>
      <c r="C21" s="277"/>
      <c r="D21" s="277"/>
      <c r="E21" s="371" t="str">
        <f>IF(入力シート!$D$20=0,"",入力シート!$D$20)</f>
        <v/>
      </c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133" t="s">
        <v>55</v>
      </c>
      <c r="U21" s="133"/>
      <c r="V21" s="133"/>
      <c r="W21" s="133"/>
      <c r="X21" s="133"/>
      <c r="Y21" s="133"/>
      <c r="Z21" s="133" t="s">
        <v>56</v>
      </c>
      <c r="AA21" s="133"/>
      <c r="AB21" s="347" t="str">
        <f>IF(入力シート!$D$21=0,"",入力シート!$D$21)</f>
        <v/>
      </c>
      <c r="AC21" s="347"/>
      <c r="AD21" s="347"/>
      <c r="AE21" s="347"/>
      <c r="AF21" s="347"/>
      <c r="AG21" s="347"/>
      <c r="AH21" s="347"/>
      <c r="AI21" s="347"/>
      <c r="AJ21" s="347"/>
      <c r="AK21" s="348"/>
    </row>
    <row r="22" spans="1:37" ht="15.75" customHeight="1">
      <c r="A22" s="286" t="s">
        <v>57</v>
      </c>
      <c r="B22" s="277"/>
      <c r="C22" s="277"/>
      <c r="D22" s="277"/>
      <c r="E22" s="127" t="s">
        <v>58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34"/>
    </row>
    <row r="23" spans="1:37" ht="15.75" customHeight="1">
      <c r="A23" s="286"/>
      <c r="B23" s="277"/>
      <c r="C23" s="277"/>
      <c r="D23" s="277"/>
      <c r="E23" s="365" t="s">
        <v>56</v>
      </c>
      <c r="F23" s="366"/>
      <c r="G23" s="366"/>
      <c r="H23" s="337" t="str">
        <f>IF(入力シート!$D$22=0,"",入力シート!$D$22)</f>
        <v/>
      </c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121"/>
      <c r="Z23" s="121"/>
      <c r="AA23" s="272" t="str">
        <f>IF(入力シート!$D$23=0,"",入力シート!$D$23)</f>
        <v/>
      </c>
      <c r="AB23" s="272"/>
      <c r="AC23" s="272"/>
      <c r="AD23" s="272"/>
      <c r="AE23" s="272"/>
      <c r="AF23" s="121"/>
      <c r="AG23" s="127"/>
      <c r="AH23" s="127"/>
      <c r="AI23" s="127"/>
      <c r="AJ23" s="127"/>
      <c r="AK23" s="134"/>
    </row>
    <row r="24" spans="1:37" ht="15.75" customHeight="1">
      <c r="A24" s="361"/>
      <c r="B24" s="362"/>
      <c r="C24" s="362"/>
      <c r="D24" s="362"/>
      <c r="E24" s="365"/>
      <c r="F24" s="366"/>
      <c r="G24" s="366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127" t="s">
        <v>59</v>
      </c>
      <c r="Z24" s="127"/>
      <c r="AA24" s="272"/>
      <c r="AB24" s="272"/>
      <c r="AC24" s="272"/>
      <c r="AD24" s="272"/>
      <c r="AE24" s="272"/>
      <c r="AF24" s="127" t="s">
        <v>55</v>
      </c>
      <c r="AG24" s="127"/>
      <c r="AH24" s="127"/>
      <c r="AI24" s="127"/>
      <c r="AJ24" s="127"/>
      <c r="AK24" s="134"/>
    </row>
    <row r="25" spans="1:37" ht="15.75" customHeight="1" thickBot="1">
      <c r="A25" s="363"/>
      <c r="B25" s="364"/>
      <c r="C25" s="364"/>
      <c r="D25" s="364"/>
      <c r="E25" s="135" t="s">
        <v>60</v>
      </c>
      <c r="F25" s="135"/>
      <c r="G25" s="135"/>
      <c r="H25" s="135"/>
      <c r="I25" s="135"/>
      <c r="J25" s="135"/>
      <c r="K25" s="273" t="str">
        <f>IF(入力シート!$D$24=0,"",入力シート!$D$24)</f>
        <v/>
      </c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4"/>
    </row>
    <row r="26" spans="1:37" ht="15.75" customHeight="1">
      <c r="A26" s="121"/>
      <c r="B26" s="121" t="s">
        <v>61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</row>
    <row r="27" spans="1:37" ht="15.75" customHeight="1">
      <c r="A27" s="121"/>
      <c r="B27" s="121" t="s">
        <v>62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 t="s">
        <v>209</v>
      </c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</row>
    <row r="28" spans="1:37" ht="15.75" customHeight="1">
      <c r="A28" s="121"/>
      <c r="B28" s="121" t="s">
        <v>210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 t="s">
        <v>211</v>
      </c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</row>
    <row r="29" spans="1:37" ht="15.75" customHeight="1">
      <c r="A29" s="121"/>
      <c r="B29" s="121" t="s">
        <v>212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</row>
    <row r="30" spans="1:37" ht="15.75" customHeight="1">
      <c r="A30" s="121"/>
      <c r="B30" s="121" t="s">
        <v>213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</row>
    <row r="31" spans="1:37" ht="15.75" customHeight="1">
      <c r="A31" s="121"/>
      <c r="B31" s="121" t="s">
        <v>214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</row>
    <row r="32" spans="1:37" ht="15.75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</row>
    <row r="33" spans="1:45" ht="15.75" customHeight="1" thickBo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O33" s="24"/>
    </row>
    <row r="34" spans="1:45" ht="15.75" customHeight="1">
      <c r="A34" s="367" t="s">
        <v>63</v>
      </c>
      <c r="B34" s="367"/>
      <c r="C34" s="121"/>
      <c r="D34" s="121"/>
      <c r="E34" s="121"/>
      <c r="F34" s="121"/>
      <c r="G34" s="121"/>
      <c r="H34" s="121"/>
      <c r="I34" s="121"/>
      <c r="J34" s="121"/>
      <c r="K34" s="121"/>
      <c r="L34" s="285" t="s">
        <v>44</v>
      </c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6"/>
    </row>
    <row r="35" spans="1:45" ht="15.75" customHeight="1">
      <c r="A35" s="367"/>
      <c r="B35" s="367"/>
      <c r="C35" s="121"/>
      <c r="D35" s="121"/>
      <c r="E35" s="121"/>
      <c r="F35" s="121"/>
      <c r="G35" s="121"/>
      <c r="H35" s="121"/>
      <c r="I35" s="121"/>
      <c r="J35" s="121"/>
      <c r="K35" s="121"/>
      <c r="L35" s="286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8"/>
    </row>
    <row r="36" spans="1:45" ht="23.25" customHeight="1">
      <c r="A36" s="367"/>
      <c r="B36" s="367"/>
      <c r="C36" s="121"/>
      <c r="D36" s="121"/>
      <c r="E36" s="121"/>
      <c r="F36" s="121"/>
      <c r="G36" s="121"/>
      <c r="H36" s="121"/>
      <c r="I36" s="121"/>
      <c r="J36" s="121"/>
      <c r="K36" s="121"/>
      <c r="L36" s="279" t="s">
        <v>64</v>
      </c>
      <c r="M36" s="280"/>
      <c r="N36" s="280"/>
      <c r="O36" s="280"/>
      <c r="P36" s="281"/>
      <c r="Q36" s="266" t="s">
        <v>239</v>
      </c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8"/>
    </row>
    <row r="37" spans="1:45" ht="23.25" customHeight="1">
      <c r="A37" s="367"/>
      <c r="B37" s="367"/>
      <c r="C37" s="121"/>
      <c r="D37" s="121"/>
      <c r="E37" s="121"/>
      <c r="F37" s="121"/>
      <c r="G37" s="121"/>
      <c r="H37" s="121"/>
      <c r="I37" s="121"/>
      <c r="J37" s="121"/>
      <c r="K37" s="121"/>
      <c r="L37" s="282"/>
      <c r="M37" s="283"/>
      <c r="N37" s="283"/>
      <c r="O37" s="283"/>
      <c r="P37" s="284"/>
      <c r="Q37" s="269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1"/>
      <c r="AS37" s="24"/>
    </row>
    <row r="38" spans="1:45" ht="15.75" customHeight="1">
      <c r="A38" s="367"/>
      <c r="B38" s="367"/>
      <c r="C38" s="159"/>
      <c r="D38" s="159"/>
      <c r="E38" s="159"/>
      <c r="F38" s="159"/>
      <c r="G38" s="159"/>
      <c r="H38" s="159"/>
      <c r="I38" s="159"/>
      <c r="J38" s="159"/>
      <c r="K38" s="159"/>
      <c r="L38" s="287" t="s">
        <v>247</v>
      </c>
      <c r="M38" s="288"/>
      <c r="N38" s="288"/>
      <c r="O38" s="288"/>
      <c r="P38" s="289"/>
      <c r="Q38" s="160" t="str">
        <f>IF(入力シート!$D$6="情報アーキテクチャコース","〇","")</f>
        <v/>
      </c>
      <c r="R38" s="296" t="s">
        <v>234</v>
      </c>
      <c r="S38" s="297"/>
      <c r="T38" s="297"/>
      <c r="U38" s="297"/>
      <c r="V38" s="297"/>
      <c r="W38" s="297"/>
      <c r="X38" s="297"/>
      <c r="Y38" s="298"/>
      <c r="Z38" s="299" t="s">
        <v>43</v>
      </c>
      <c r="AA38" s="299"/>
      <c r="AB38" s="299"/>
      <c r="AC38" s="299"/>
      <c r="AD38" s="302" t="s">
        <v>240</v>
      </c>
      <c r="AE38" s="305" t="s">
        <v>241</v>
      </c>
      <c r="AF38" s="306"/>
      <c r="AG38" s="306"/>
      <c r="AH38" s="306"/>
      <c r="AI38" s="306"/>
      <c r="AJ38" s="306"/>
      <c r="AK38" s="307"/>
      <c r="AL38" s="157"/>
      <c r="AM38" s="157"/>
    </row>
    <row r="39" spans="1:45" ht="15.75" customHeight="1">
      <c r="A39" s="367"/>
      <c r="B39" s="367"/>
      <c r="C39" s="159"/>
      <c r="D39" s="159"/>
      <c r="E39" s="159"/>
      <c r="F39" s="159"/>
      <c r="G39" s="159"/>
      <c r="H39" s="159"/>
      <c r="I39" s="159"/>
      <c r="J39" s="159"/>
      <c r="K39" s="159"/>
      <c r="L39" s="290"/>
      <c r="M39" s="291"/>
      <c r="N39" s="291"/>
      <c r="O39" s="291"/>
      <c r="P39" s="292"/>
      <c r="Q39" s="158" t="str">
        <f>IF(入力シート!$D$6="創造技術コース","〇","")</f>
        <v>〇</v>
      </c>
      <c r="R39" s="310" t="s">
        <v>235</v>
      </c>
      <c r="S39" s="311"/>
      <c r="T39" s="311"/>
      <c r="U39" s="311"/>
      <c r="V39" s="311"/>
      <c r="W39" s="311"/>
      <c r="X39" s="311"/>
      <c r="Y39" s="312"/>
      <c r="Z39" s="300"/>
      <c r="AA39" s="300"/>
      <c r="AB39" s="300"/>
      <c r="AC39" s="300"/>
      <c r="AD39" s="303"/>
      <c r="AE39" s="305"/>
      <c r="AF39" s="306"/>
      <c r="AG39" s="306"/>
      <c r="AH39" s="306"/>
      <c r="AI39" s="306"/>
      <c r="AJ39" s="306"/>
      <c r="AK39" s="307"/>
      <c r="AL39" s="157"/>
      <c r="AM39" s="157"/>
    </row>
    <row r="40" spans="1:45" ht="15.75" customHeight="1">
      <c r="A40" s="367"/>
      <c r="B40" s="367"/>
      <c r="C40" s="161"/>
      <c r="D40" s="161"/>
      <c r="E40" s="161"/>
      <c r="F40" s="161"/>
      <c r="G40" s="161"/>
      <c r="H40" s="161"/>
      <c r="I40" s="161"/>
      <c r="J40" s="161"/>
      <c r="K40" s="162"/>
      <c r="L40" s="293"/>
      <c r="M40" s="294"/>
      <c r="N40" s="294"/>
      <c r="O40" s="294"/>
      <c r="P40" s="295"/>
      <c r="Q40" s="158" t="str">
        <f>IF(入力シート!$D$6="事業設計工学コース","〇","")</f>
        <v/>
      </c>
      <c r="R40" s="310" t="s">
        <v>236</v>
      </c>
      <c r="S40" s="311"/>
      <c r="T40" s="311"/>
      <c r="U40" s="311"/>
      <c r="V40" s="311"/>
      <c r="W40" s="311"/>
      <c r="X40" s="311"/>
      <c r="Y40" s="312"/>
      <c r="Z40" s="301"/>
      <c r="AA40" s="301"/>
      <c r="AB40" s="301"/>
      <c r="AC40" s="301"/>
      <c r="AD40" s="304"/>
      <c r="AE40" s="308"/>
      <c r="AF40" s="308"/>
      <c r="AG40" s="308"/>
      <c r="AH40" s="308"/>
      <c r="AI40" s="308"/>
      <c r="AJ40" s="308"/>
      <c r="AK40" s="309"/>
      <c r="AL40" s="157"/>
      <c r="AM40" s="157"/>
    </row>
    <row r="41" spans="1:45" ht="15.75" customHeight="1">
      <c r="A41" s="367"/>
      <c r="B41" s="367"/>
      <c r="C41" s="136"/>
      <c r="D41" s="136"/>
      <c r="E41" s="136"/>
      <c r="F41" s="136"/>
      <c r="G41" s="136"/>
      <c r="H41" s="136"/>
      <c r="I41" s="136"/>
      <c r="J41" s="136"/>
      <c r="K41" s="137"/>
      <c r="L41" s="341" t="s">
        <v>215</v>
      </c>
      <c r="M41" s="401"/>
      <c r="N41" s="401"/>
      <c r="O41" s="401"/>
      <c r="P41" s="401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8"/>
    </row>
    <row r="42" spans="1:45" ht="15.75" customHeight="1">
      <c r="A42" s="367"/>
      <c r="B42" s="367"/>
      <c r="C42" s="121"/>
      <c r="D42" s="121"/>
      <c r="E42" s="121"/>
      <c r="F42" s="121"/>
      <c r="G42" s="121"/>
      <c r="H42" s="121"/>
      <c r="I42" s="121"/>
      <c r="J42" s="121"/>
      <c r="K42" s="121"/>
      <c r="L42" s="341"/>
      <c r="M42" s="401"/>
      <c r="N42" s="401"/>
      <c r="O42" s="401"/>
      <c r="P42" s="401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8"/>
    </row>
    <row r="43" spans="1:45" ht="15.75" customHeight="1">
      <c r="A43" s="367"/>
      <c r="B43" s="367"/>
      <c r="C43" s="121"/>
      <c r="D43" s="121"/>
      <c r="E43" s="121"/>
      <c r="F43" s="121"/>
      <c r="G43" s="121"/>
      <c r="H43" s="121"/>
      <c r="I43" s="121"/>
      <c r="J43" s="121"/>
      <c r="K43" s="121"/>
      <c r="L43" s="286" t="s">
        <v>45</v>
      </c>
      <c r="M43" s="277"/>
      <c r="N43" s="277"/>
      <c r="O43" s="277"/>
      <c r="P43" s="277"/>
      <c r="Q43" s="395" t="str">
        <f>入力シート!O15</f>
        <v>　　</v>
      </c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6"/>
    </row>
    <row r="44" spans="1:45" ht="15.75" customHeight="1">
      <c r="A44" s="367"/>
      <c r="B44" s="367"/>
      <c r="C44" s="121"/>
      <c r="D44" s="121"/>
      <c r="E44" s="121"/>
      <c r="F44" s="121"/>
      <c r="G44" s="121"/>
      <c r="H44" s="121"/>
      <c r="I44" s="121"/>
      <c r="J44" s="121"/>
      <c r="K44" s="121"/>
      <c r="L44" s="286" t="s">
        <v>46</v>
      </c>
      <c r="M44" s="277"/>
      <c r="N44" s="277"/>
      <c r="O44" s="277"/>
      <c r="P44" s="277"/>
      <c r="Q44" s="375" t="str">
        <f>入力シート!O14</f>
        <v>　　</v>
      </c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6"/>
    </row>
    <row r="45" spans="1:45" ht="15.75" customHeight="1">
      <c r="A45" s="367"/>
      <c r="B45" s="367"/>
      <c r="C45" s="121"/>
      <c r="D45" s="121"/>
      <c r="E45" s="121"/>
      <c r="F45" s="121"/>
      <c r="G45" s="121"/>
      <c r="H45" s="121"/>
      <c r="I45" s="121"/>
      <c r="J45" s="121"/>
      <c r="K45" s="121"/>
      <c r="L45" s="361"/>
      <c r="M45" s="362"/>
      <c r="N45" s="362"/>
      <c r="O45" s="362"/>
      <c r="P45" s="362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8"/>
    </row>
    <row r="46" spans="1:45" ht="15.75" customHeight="1" thickBot="1">
      <c r="A46" s="367"/>
      <c r="B46" s="367"/>
      <c r="C46" s="121"/>
      <c r="D46" s="121"/>
      <c r="E46" s="121"/>
      <c r="F46" s="121"/>
      <c r="G46" s="121"/>
      <c r="H46" s="121"/>
      <c r="I46" s="121"/>
      <c r="J46" s="121"/>
      <c r="K46" s="121"/>
      <c r="L46" s="363"/>
      <c r="M46" s="364"/>
      <c r="N46" s="364"/>
      <c r="O46" s="364"/>
      <c r="P46" s="364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80"/>
    </row>
    <row r="47" spans="1:45" ht="15.7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</row>
    <row r="48" spans="1:45" ht="15.75" customHeight="1" thickBo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</row>
    <row r="49" spans="1:39" ht="15.75" customHeight="1">
      <c r="A49" s="138"/>
      <c r="B49" s="138"/>
      <c r="C49" s="121"/>
      <c r="D49" s="121"/>
      <c r="E49" s="121"/>
      <c r="F49" s="121"/>
      <c r="G49" s="121"/>
      <c r="H49" s="121"/>
      <c r="I49" s="121"/>
      <c r="J49" s="121"/>
      <c r="K49" s="121"/>
      <c r="L49" s="285" t="s">
        <v>44</v>
      </c>
      <c r="M49" s="275"/>
      <c r="N49" s="275"/>
      <c r="O49" s="275"/>
      <c r="P49" s="275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8"/>
    </row>
    <row r="50" spans="1:39" ht="15.75" customHeight="1">
      <c r="A50" s="138"/>
      <c r="B50" s="138"/>
      <c r="C50" s="121"/>
      <c r="D50" s="121"/>
      <c r="E50" s="121"/>
      <c r="F50" s="121"/>
      <c r="G50" s="121"/>
      <c r="H50" s="121"/>
      <c r="I50" s="121"/>
      <c r="J50" s="121"/>
      <c r="K50" s="121"/>
      <c r="L50" s="286"/>
      <c r="M50" s="277"/>
      <c r="N50" s="277"/>
      <c r="O50" s="277"/>
      <c r="P50" s="277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400"/>
    </row>
    <row r="51" spans="1:39" ht="23.25" customHeight="1">
      <c r="A51" s="138"/>
      <c r="B51" s="138"/>
      <c r="C51" s="121"/>
      <c r="D51" s="121"/>
      <c r="E51" s="121"/>
      <c r="F51" s="121"/>
      <c r="G51" s="121"/>
      <c r="H51" s="121"/>
      <c r="I51" s="121"/>
      <c r="J51" s="121"/>
      <c r="K51" s="121"/>
      <c r="L51" s="279" t="s">
        <v>64</v>
      </c>
      <c r="M51" s="280"/>
      <c r="N51" s="280"/>
      <c r="O51" s="280"/>
      <c r="P51" s="281"/>
      <c r="Q51" s="266" t="s">
        <v>239</v>
      </c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8"/>
    </row>
    <row r="52" spans="1:39" ht="23.25" customHeight="1">
      <c r="A52" s="138"/>
      <c r="B52" s="138"/>
      <c r="C52" s="121"/>
      <c r="D52" s="121"/>
      <c r="E52" s="121"/>
      <c r="F52" s="121"/>
      <c r="G52" s="121"/>
      <c r="H52" s="121"/>
      <c r="I52" s="121"/>
      <c r="J52" s="121"/>
      <c r="K52" s="121"/>
      <c r="L52" s="282"/>
      <c r="M52" s="283"/>
      <c r="N52" s="283"/>
      <c r="O52" s="283"/>
      <c r="P52" s="284"/>
      <c r="Q52" s="269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</row>
    <row r="53" spans="1:39" ht="15.75" customHeight="1">
      <c r="A53" s="138"/>
      <c r="B53" s="138"/>
      <c r="C53" s="159"/>
      <c r="D53" s="159"/>
      <c r="E53" s="159"/>
      <c r="F53" s="159"/>
      <c r="G53" s="159"/>
      <c r="H53" s="159"/>
      <c r="I53" s="159"/>
      <c r="J53" s="159"/>
      <c r="K53" s="159"/>
      <c r="L53" s="287" t="s">
        <v>247</v>
      </c>
      <c r="M53" s="288"/>
      <c r="N53" s="288"/>
      <c r="O53" s="288"/>
      <c r="P53" s="289"/>
      <c r="Q53" s="160" t="str">
        <f>IF(入力シート!$D$6="情報アーキテクチャコース","〇","")</f>
        <v/>
      </c>
      <c r="R53" s="296" t="s">
        <v>234</v>
      </c>
      <c r="S53" s="297"/>
      <c r="T53" s="297"/>
      <c r="U53" s="297"/>
      <c r="V53" s="297"/>
      <c r="W53" s="297"/>
      <c r="X53" s="297"/>
      <c r="Y53" s="298"/>
      <c r="Z53" s="299" t="s">
        <v>43</v>
      </c>
      <c r="AA53" s="299"/>
      <c r="AB53" s="299"/>
      <c r="AC53" s="299"/>
      <c r="AD53" s="302" t="s">
        <v>240</v>
      </c>
      <c r="AE53" s="305" t="s">
        <v>241</v>
      </c>
      <c r="AF53" s="306"/>
      <c r="AG53" s="306"/>
      <c r="AH53" s="306"/>
      <c r="AI53" s="306"/>
      <c r="AJ53" s="306"/>
      <c r="AK53" s="307"/>
      <c r="AL53" s="157"/>
      <c r="AM53" s="157"/>
    </row>
    <row r="54" spans="1:39" ht="15.75" customHeight="1">
      <c r="A54" s="426" t="s">
        <v>65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7"/>
      <c r="L54" s="290"/>
      <c r="M54" s="291"/>
      <c r="N54" s="291"/>
      <c r="O54" s="291"/>
      <c r="P54" s="292"/>
      <c r="Q54" s="158" t="str">
        <f>IF(入力シート!$D$6="創造技術コース","〇","")</f>
        <v>〇</v>
      </c>
      <c r="R54" s="310" t="s">
        <v>235</v>
      </c>
      <c r="S54" s="311"/>
      <c r="T54" s="311"/>
      <c r="U54" s="311"/>
      <c r="V54" s="311"/>
      <c r="W54" s="311"/>
      <c r="X54" s="311"/>
      <c r="Y54" s="312"/>
      <c r="Z54" s="300"/>
      <c r="AA54" s="300"/>
      <c r="AB54" s="300"/>
      <c r="AC54" s="300"/>
      <c r="AD54" s="303"/>
      <c r="AE54" s="305"/>
      <c r="AF54" s="306"/>
      <c r="AG54" s="306"/>
      <c r="AH54" s="306"/>
      <c r="AI54" s="306"/>
      <c r="AJ54" s="306"/>
      <c r="AK54" s="307"/>
      <c r="AL54" s="157"/>
      <c r="AM54" s="157"/>
    </row>
    <row r="55" spans="1:39" ht="15.75" customHeight="1">
      <c r="A55" s="426"/>
      <c r="B55" s="426"/>
      <c r="C55" s="426"/>
      <c r="D55" s="426"/>
      <c r="E55" s="426"/>
      <c r="F55" s="426"/>
      <c r="G55" s="426"/>
      <c r="H55" s="426"/>
      <c r="I55" s="426"/>
      <c r="J55" s="426"/>
      <c r="K55" s="427"/>
      <c r="L55" s="293"/>
      <c r="M55" s="294"/>
      <c r="N55" s="294"/>
      <c r="O55" s="294"/>
      <c r="P55" s="295"/>
      <c r="Q55" s="158" t="str">
        <f>IF(入力シート!$D$6="事業設計工学コース","〇","")</f>
        <v/>
      </c>
      <c r="R55" s="310" t="s">
        <v>236</v>
      </c>
      <c r="S55" s="311"/>
      <c r="T55" s="311"/>
      <c r="U55" s="311"/>
      <c r="V55" s="311"/>
      <c r="W55" s="311"/>
      <c r="X55" s="311"/>
      <c r="Y55" s="312"/>
      <c r="Z55" s="301"/>
      <c r="AA55" s="301"/>
      <c r="AB55" s="301"/>
      <c r="AC55" s="301"/>
      <c r="AD55" s="304"/>
      <c r="AE55" s="308"/>
      <c r="AF55" s="308"/>
      <c r="AG55" s="308"/>
      <c r="AH55" s="308"/>
      <c r="AI55" s="308"/>
      <c r="AJ55" s="308"/>
      <c r="AK55" s="309"/>
      <c r="AL55" s="157"/>
      <c r="AM55" s="157"/>
    </row>
    <row r="56" spans="1:39" ht="15.75" customHeight="1">
      <c r="A56" s="138"/>
      <c r="B56" s="138"/>
      <c r="C56" s="121"/>
      <c r="D56" s="121"/>
      <c r="E56" s="121"/>
      <c r="F56" s="121"/>
      <c r="G56" s="121"/>
      <c r="H56" s="121"/>
      <c r="I56" s="121"/>
      <c r="J56" s="121"/>
      <c r="K56" s="121"/>
      <c r="L56" s="341" t="s">
        <v>215</v>
      </c>
      <c r="M56" s="401"/>
      <c r="N56" s="401"/>
      <c r="O56" s="401"/>
      <c r="P56" s="401"/>
      <c r="Q56" s="402"/>
      <c r="R56" s="402"/>
      <c r="S56" s="402"/>
      <c r="T56" s="402"/>
      <c r="U56" s="402"/>
      <c r="V56" s="402"/>
      <c r="W56" s="402"/>
      <c r="X56" s="402"/>
      <c r="Y56" s="402"/>
      <c r="Z56" s="277"/>
      <c r="AA56" s="277"/>
      <c r="AB56" s="277"/>
      <c r="AC56" s="277"/>
      <c r="AD56" s="402"/>
      <c r="AE56" s="402"/>
      <c r="AF56" s="402"/>
      <c r="AG56" s="402"/>
      <c r="AH56" s="402"/>
      <c r="AI56" s="402"/>
      <c r="AJ56" s="402"/>
      <c r="AK56" s="403"/>
    </row>
    <row r="57" spans="1:39" ht="15.75" customHeight="1">
      <c r="A57" s="138"/>
      <c r="B57" s="138"/>
      <c r="C57" s="121"/>
      <c r="D57" s="121"/>
      <c r="E57" s="121"/>
      <c r="F57" s="121"/>
      <c r="G57" s="121"/>
      <c r="H57" s="121"/>
      <c r="I57" s="121"/>
      <c r="J57" s="121"/>
      <c r="K57" s="121"/>
      <c r="L57" s="341"/>
      <c r="M57" s="401"/>
      <c r="N57" s="401"/>
      <c r="O57" s="401"/>
      <c r="P57" s="401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8"/>
    </row>
    <row r="58" spans="1:39" ht="15.75" customHeight="1">
      <c r="A58" s="138"/>
      <c r="B58" s="138"/>
      <c r="C58" s="121"/>
      <c r="D58" s="121"/>
      <c r="E58" s="121"/>
      <c r="F58" s="121"/>
      <c r="G58" s="121"/>
      <c r="H58" s="121"/>
      <c r="I58" s="121"/>
      <c r="J58" s="121"/>
      <c r="K58" s="121"/>
      <c r="L58" s="286" t="s">
        <v>66</v>
      </c>
      <c r="M58" s="277"/>
      <c r="N58" s="277"/>
      <c r="O58" s="277"/>
      <c r="P58" s="277"/>
      <c r="Q58" s="404" t="str">
        <f>入力シート!O15</f>
        <v>　　</v>
      </c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6"/>
    </row>
    <row r="59" spans="1:39" ht="15.75" customHeight="1">
      <c r="A59" s="138"/>
      <c r="B59" s="138"/>
      <c r="C59" s="121"/>
      <c r="D59" s="121"/>
      <c r="E59" s="121"/>
      <c r="F59" s="121"/>
      <c r="G59" s="121"/>
      <c r="H59" s="121"/>
      <c r="I59" s="121"/>
      <c r="J59" s="121"/>
      <c r="K59" s="121"/>
      <c r="L59" s="279" t="s">
        <v>46</v>
      </c>
      <c r="M59" s="280"/>
      <c r="N59" s="280"/>
      <c r="O59" s="280"/>
      <c r="P59" s="281"/>
      <c r="Q59" s="386" t="str">
        <f>入力シート!O14</f>
        <v>　　</v>
      </c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8"/>
    </row>
    <row r="60" spans="1:39" ht="15.75" customHeight="1">
      <c r="A60" s="138"/>
      <c r="B60" s="138"/>
      <c r="C60" s="121"/>
      <c r="D60" s="121"/>
      <c r="E60" s="121"/>
      <c r="F60" s="121"/>
      <c r="G60" s="121"/>
      <c r="H60" s="121"/>
      <c r="I60" s="121"/>
      <c r="J60" s="121"/>
      <c r="K60" s="121"/>
      <c r="L60" s="381"/>
      <c r="M60" s="366"/>
      <c r="N60" s="366"/>
      <c r="O60" s="366"/>
      <c r="P60" s="382"/>
      <c r="Q60" s="389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1"/>
    </row>
    <row r="61" spans="1:39" ht="15.75" customHeight="1" thickBot="1">
      <c r="A61" s="138"/>
      <c r="B61" s="138"/>
      <c r="C61" s="121"/>
      <c r="D61" s="121"/>
      <c r="E61" s="121"/>
      <c r="F61" s="121"/>
      <c r="G61" s="121"/>
      <c r="H61" s="121"/>
      <c r="I61" s="121"/>
      <c r="J61" s="121"/>
      <c r="K61" s="121"/>
      <c r="L61" s="383"/>
      <c r="M61" s="384"/>
      <c r="N61" s="384"/>
      <c r="O61" s="384"/>
      <c r="P61" s="385"/>
      <c r="Q61" s="392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4"/>
    </row>
    <row r="62" spans="1:39" ht="15.75" customHeight="1">
      <c r="A62" s="121"/>
      <c r="B62" s="121" t="s">
        <v>67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</row>
    <row r="63" spans="1:39" ht="15.75" customHeight="1">
      <c r="A63" s="121"/>
      <c r="B63" s="121" t="s">
        <v>68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</row>
    <row r="64" spans="1:39" ht="15.75" customHeight="1">
      <c r="A64" s="121"/>
      <c r="B64" s="121" t="s">
        <v>111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</row>
  </sheetData>
  <sheetProtection algorithmName="SHA-512" hashValue="I/qAYuXEs2OHqHrys8ZHQRGrhPdoFv3T7+vjHk7AmpWRHierPtbObANtccF6GpUlg3ZgbHkO0+aj8mVyD+nFUA==" saltValue="rQsLy/rsvll2ueSJEni9hg==" spinCount="100000" sheet="1" objects="1" scenarios="1"/>
  <mergeCells count="84">
    <mergeCell ref="A54:K55"/>
    <mergeCell ref="L53:P55"/>
    <mergeCell ref="R53:Y53"/>
    <mergeCell ref="Z53:AC55"/>
    <mergeCell ref="AD53:AD55"/>
    <mergeCell ref="F8:M8"/>
    <mergeCell ref="A6:D8"/>
    <mergeCell ref="F6:M6"/>
    <mergeCell ref="N6:Q8"/>
    <mergeCell ref="F7:M7"/>
    <mergeCell ref="L59:P61"/>
    <mergeCell ref="Q59:AK61"/>
    <mergeCell ref="Q41:AK42"/>
    <mergeCell ref="L43:P43"/>
    <mergeCell ref="Q43:AK43"/>
    <mergeCell ref="L44:P46"/>
    <mergeCell ref="L49:P50"/>
    <mergeCell ref="Q49:AK50"/>
    <mergeCell ref="L41:P42"/>
    <mergeCell ref="L56:P57"/>
    <mergeCell ref="Q56:AK57"/>
    <mergeCell ref="L58:P58"/>
    <mergeCell ref="Q58:AK58"/>
    <mergeCell ref="AE53:AK55"/>
    <mergeCell ref="R54:Y54"/>
    <mergeCell ref="R55:Y55"/>
    <mergeCell ref="A22:D25"/>
    <mergeCell ref="E23:G24"/>
    <mergeCell ref="A34:B46"/>
    <mergeCell ref="F13:G13"/>
    <mergeCell ref="F14:G14"/>
    <mergeCell ref="F15:G15"/>
    <mergeCell ref="F16:G16"/>
    <mergeCell ref="E19:AK20"/>
    <mergeCell ref="E21:S21"/>
    <mergeCell ref="Q17:S17"/>
    <mergeCell ref="U17:W17"/>
    <mergeCell ref="Y17:AA17"/>
    <mergeCell ref="AE17:AK17"/>
    <mergeCell ref="F18:H18"/>
    <mergeCell ref="H23:X24"/>
    <mergeCell ref="Q44:AK46"/>
    <mergeCell ref="J18:M18"/>
    <mergeCell ref="A1:AK2"/>
    <mergeCell ref="A3:AK4"/>
    <mergeCell ref="V12:W12"/>
    <mergeCell ref="I13:AK14"/>
    <mergeCell ref="I15:AK16"/>
    <mergeCell ref="L12:N12"/>
    <mergeCell ref="P12:R12"/>
    <mergeCell ref="A13:D17"/>
    <mergeCell ref="A18:D21"/>
    <mergeCell ref="AC10:AK10"/>
    <mergeCell ref="AC11:AK11"/>
    <mergeCell ref="AB21:AK21"/>
    <mergeCell ref="R6:R8"/>
    <mergeCell ref="S6:Y8"/>
    <mergeCell ref="Z6:AK8"/>
    <mergeCell ref="AX9:BJ12"/>
    <mergeCell ref="A9:D9"/>
    <mergeCell ref="Z9:AB9"/>
    <mergeCell ref="E9:Y9"/>
    <mergeCell ref="E10:Y11"/>
    <mergeCell ref="AA10:AB10"/>
    <mergeCell ref="AA11:AB11"/>
    <mergeCell ref="A12:D12"/>
    <mergeCell ref="AC9:AK9"/>
    <mergeCell ref="A10:D11"/>
    <mergeCell ref="H12:J12"/>
    <mergeCell ref="Q36:AK37"/>
    <mergeCell ref="Q51:AK52"/>
    <mergeCell ref="AA23:AE24"/>
    <mergeCell ref="K25:AK25"/>
    <mergeCell ref="Q34:AK35"/>
    <mergeCell ref="L36:P37"/>
    <mergeCell ref="L34:P35"/>
    <mergeCell ref="L51:P52"/>
    <mergeCell ref="L38:P40"/>
    <mergeCell ref="R38:Y38"/>
    <mergeCell ref="Z38:AC40"/>
    <mergeCell ref="AD38:AD40"/>
    <mergeCell ref="AE38:AK40"/>
    <mergeCell ref="R39:Y39"/>
    <mergeCell ref="R40:Y40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82" orientation="portrait" r:id="rId1"/>
  <colBreaks count="1" manualBreakCount="1">
    <brk id="3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73"/>
  <sheetViews>
    <sheetView view="pageBreakPreview" topLeftCell="A4" zoomScale="85" zoomScaleNormal="75" zoomScaleSheetLayoutView="85" workbookViewId="0">
      <selection activeCell="C3" sqref="C3:C5"/>
    </sheetView>
  </sheetViews>
  <sheetFormatPr defaultRowHeight="13.5"/>
  <cols>
    <col min="1" max="1" width="6.25" style="25" customWidth="1"/>
    <col min="2" max="2" width="15.5" style="25" customWidth="1"/>
    <col min="3" max="4" width="8" style="25" customWidth="1"/>
    <col min="5" max="5" width="16.125" style="25" customWidth="1"/>
    <col min="6" max="6" width="3.625" style="25" customWidth="1"/>
    <col min="7" max="7" width="12.25" style="25" customWidth="1"/>
    <col min="8" max="9" width="8.75" style="25" customWidth="1"/>
    <col min="10" max="10" width="15.875" style="25" customWidth="1"/>
    <col min="11" max="11" width="8.75" style="25" customWidth="1"/>
    <col min="12" max="14" width="9.25" style="52" customWidth="1"/>
    <col min="15" max="26" width="6.5" style="52" customWidth="1"/>
    <col min="27" max="27" width="7.25" style="52" customWidth="1"/>
    <col min="28" max="256" width="9" style="25"/>
    <col min="257" max="257" width="6.25" style="25" customWidth="1"/>
    <col min="258" max="258" width="14" style="25" customWidth="1"/>
    <col min="259" max="260" width="8" style="25" customWidth="1"/>
    <col min="261" max="261" width="13.875" style="25" customWidth="1"/>
    <col min="262" max="262" width="3.625" style="25" customWidth="1"/>
    <col min="263" max="263" width="11.25" style="25" customWidth="1"/>
    <col min="264" max="264" width="8" style="25" customWidth="1"/>
    <col min="265" max="265" width="7.5" style="25" customWidth="1"/>
    <col min="266" max="266" width="15.875" style="25" customWidth="1"/>
    <col min="267" max="267" width="6" style="25" customWidth="1"/>
    <col min="268" max="270" width="9.25" style="25" customWidth="1"/>
    <col min="271" max="283" width="6.5" style="25" customWidth="1"/>
    <col min="284" max="512" width="9" style="25"/>
    <col min="513" max="513" width="6.25" style="25" customWidth="1"/>
    <col min="514" max="514" width="14" style="25" customWidth="1"/>
    <col min="515" max="516" width="8" style="25" customWidth="1"/>
    <col min="517" max="517" width="13.875" style="25" customWidth="1"/>
    <col min="518" max="518" width="3.625" style="25" customWidth="1"/>
    <col min="519" max="519" width="11.25" style="25" customWidth="1"/>
    <col min="520" max="520" width="8" style="25" customWidth="1"/>
    <col min="521" max="521" width="7.5" style="25" customWidth="1"/>
    <col min="522" max="522" width="15.875" style="25" customWidth="1"/>
    <col min="523" max="523" width="6" style="25" customWidth="1"/>
    <col min="524" max="526" width="9.25" style="25" customWidth="1"/>
    <col min="527" max="539" width="6.5" style="25" customWidth="1"/>
    <col min="540" max="768" width="9" style="25"/>
    <col min="769" max="769" width="6.25" style="25" customWidth="1"/>
    <col min="770" max="770" width="14" style="25" customWidth="1"/>
    <col min="771" max="772" width="8" style="25" customWidth="1"/>
    <col min="773" max="773" width="13.875" style="25" customWidth="1"/>
    <col min="774" max="774" width="3.625" style="25" customWidth="1"/>
    <col min="775" max="775" width="11.25" style="25" customWidth="1"/>
    <col min="776" max="776" width="8" style="25" customWidth="1"/>
    <col min="777" max="777" width="7.5" style="25" customWidth="1"/>
    <col min="778" max="778" width="15.875" style="25" customWidth="1"/>
    <col min="779" max="779" width="6" style="25" customWidth="1"/>
    <col min="780" max="782" width="9.25" style="25" customWidth="1"/>
    <col min="783" max="795" width="6.5" style="25" customWidth="1"/>
    <col min="796" max="1024" width="9" style="25"/>
    <col min="1025" max="1025" width="6.25" style="25" customWidth="1"/>
    <col min="1026" max="1026" width="14" style="25" customWidth="1"/>
    <col min="1027" max="1028" width="8" style="25" customWidth="1"/>
    <col min="1029" max="1029" width="13.875" style="25" customWidth="1"/>
    <col min="1030" max="1030" width="3.625" style="25" customWidth="1"/>
    <col min="1031" max="1031" width="11.25" style="25" customWidth="1"/>
    <col min="1032" max="1032" width="8" style="25" customWidth="1"/>
    <col min="1033" max="1033" width="7.5" style="25" customWidth="1"/>
    <col min="1034" max="1034" width="15.875" style="25" customWidth="1"/>
    <col min="1035" max="1035" width="6" style="25" customWidth="1"/>
    <col min="1036" max="1038" width="9.25" style="25" customWidth="1"/>
    <col min="1039" max="1051" width="6.5" style="25" customWidth="1"/>
    <col min="1052" max="1280" width="9" style="25"/>
    <col min="1281" max="1281" width="6.25" style="25" customWidth="1"/>
    <col min="1282" max="1282" width="14" style="25" customWidth="1"/>
    <col min="1283" max="1284" width="8" style="25" customWidth="1"/>
    <col min="1285" max="1285" width="13.875" style="25" customWidth="1"/>
    <col min="1286" max="1286" width="3.625" style="25" customWidth="1"/>
    <col min="1287" max="1287" width="11.25" style="25" customWidth="1"/>
    <col min="1288" max="1288" width="8" style="25" customWidth="1"/>
    <col min="1289" max="1289" width="7.5" style="25" customWidth="1"/>
    <col min="1290" max="1290" width="15.875" style="25" customWidth="1"/>
    <col min="1291" max="1291" width="6" style="25" customWidth="1"/>
    <col min="1292" max="1294" width="9.25" style="25" customWidth="1"/>
    <col min="1295" max="1307" width="6.5" style="25" customWidth="1"/>
    <col min="1308" max="1536" width="9" style="25"/>
    <col min="1537" max="1537" width="6.25" style="25" customWidth="1"/>
    <col min="1538" max="1538" width="14" style="25" customWidth="1"/>
    <col min="1539" max="1540" width="8" style="25" customWidth="1"/>
    <col min="1541" max="1541" width="13.875" style="25" customWidth="1"/>
    <col min="1542" max="1542" width="3.625" style="25" customWidth="1"/>
    <col min="1543" max="1543" width="11.25" style="25" customWidth="1"/>
    <col min="1544" max="1544" width="8" style="25" customWidth="1"/>
    <col min="1545" max="1545" width="7.5" style="25" customWidth="1"/>
    <col min="1546" max="1546" width="15.875" style="25" customWidth="1"/>
    <col min="1547" max="1547" width="6" style="25" customWidth="1"/>
    <col min="1548" max="1550" width="9.25" style="25" customWidth="1"/>
    <col min="1551" max="1563" width="6.5" style="25" customWidth="1"/>
    <col min="1564" max="1792" width="9" style="25"/>
    <col min="1793" max="1793" width="6.25" style="25" customWidth="1"/>
    <col min="1794" max="1794" width="14" style="25" customWidth="1"/>
    <col min="1795" max="1796" width="8" style="25" customWidth="1"/>
    <col min="1797" max="1797" width="13.875" style="25" customWidth="1"/>
    <col min="1798" max="1798" width="3.625" style="25" customWidth="1"/>
    <col min="1799" max="1799" width="11.25" style="25" customWidth="1"/>
    <col min="1800" max="1800" width="8" style="25" customWidth="1"/>
    <col min="1801" max="1801" width="7.5" style="25" customWidth="1"/>
    <col min="1802" max="1802" width="15.875" style="25" customWidth="1"/>
    <col min="1803" max="1803" width="6" style="25" customWidth="1"/>
    <col min="1804" max="1806" width="9.25" style="25" customWidth="1"/>
    <col min="1807" max="1819" width="6.5" style="25" customWidth="1"/>
    <col min="1820" max="2048" width="9" style="25"/>
    <col min="2049" max="2049" width="6.25" style="25" customWidth="1"/>
    <col min="2050" max="2050" width="14" style="25" customWidth="1"/>
    <col min="2051" max="2052" width="8" style="25" customWidth="1"/>
    <col min="2053" max="2053" width="13.875" style="25" customWidth="1"/>
    <col min="2054" max="2054" width="3.625" style="25" customWidth="1"/>
    <col min="2055" max="2055" width="11.25" style="25" customWidth="1"/>
    <col min="2056" max="2056" width="8" style="25" customWidth="1"/>
    <col min="2057" max="2057" width="7.5" style="25" customWidth="1"/>
    <col min="2058" max="2058" width="15.875" style="25" customWidth="1"/>
    <col min="2059" max="2059" width="6" style="25" customWidth="1"/>
    <col min="2060" max="2062" width="9.25" style="25" customWidth="1"/>
    <col min="2063" max="2075" width="6.5" style="25" customWidth="1"/>
    <col min="2076" max="2304" width="9" style="25"/>
    <col min="2305" max="2305" width="6.25" style="25" customWidth="1"/>
    <col min="2306" max="2306" width="14" style="25" customWidth="1"/>
    <col min="2307" max="2308" width="8" style="25" customWidth="1"/>
    <col min="2309" max="2309" width="13.875" style="25" customWidth="1"/>
    <col min="2310" max="2310" width="3.625" style="25" customWidth="1"/>
    <col min="2311" max="2311" width="11.25" style="25" customWidth="1"/>
    <col min="2312" max="2312" width="8" style="25" customWidth="1"/>
    <col min="2313" max="2313" width="7.5" style="25" customWidth="1"/>
    <col min="2314" max="2314" width="15.875" style="25" customWidth="1"/>
    <col min="2315" max="2315" width="6" style="25" customWidth="1"/>
    <col min="2316" max="2318" width="9.25" style="25" customWidth="1"/>
    <col min="2319" max="2331" width="6.5" style="25" customWidth="1"/>
    <col min="2332" max="2560" width="9" style="25"/>
    <col min="2561" max="2561" width="6.25" style="25" customWidth="1"/>
    <col min="2562" max="2562" width="14" style="25" customWidth="1"/>
    <col min="2563" max="2564" width="8" style="25" customWidth="1"/>
    <col min="2565" max="2565" width="13.875" style="25" customWidth="1"/>
    <col min="2566" max="2566" width="3.625" style="25" customWidth="1"/>
    <col min="2567" max="2567" width="11.25" style="25" customWidth="1"/>
    <col min="2568" max="2568" width="8" style="25" customWidth="1"/>
    <col min="2569" max="2569" width="7.5" style="25" customWidth="1"/>
    <col min="2570" max="2570" width="15.875" style="25" customWidth="1"/>
    <col min="2571" max="2571" width="6" style="25" customWidth="1"/>
    <col min="2572" max="2574" width="9.25" style="25" customWidth="1"/>
    <col min="2575" max="2587" width="6.5" style="25" customWidth="1"/>
    <col min="2588" max="2816" width="9" style="25"/>
    <col min="2817" max="2817" width="6.25" style="25" customWidth="1"/>
    <col min="2818" max="2818" width="14" style="25" customWidth="1"/>
    <col min="2819" max="2820" width="8" style="25" customWidth="1"/>
    <col min="2821" max="2821" width="13.875" style="25" customWidth="1"/>
    <col min="2822" max="2822" width="3.625" style="25" customWidth="1"/>
    <col min="2823" max="2823" width="11.25" style="25" customWidth="1"/>
    <col min="2824" max="2824" width="8" style="25" customWidth="1"/>
    <col min="2825" max="2825" width="7.5" style="25" customWidth="1"/>
    <col min="2826" max="2826" width="15.875" style="25" customWidth="1"/>
    <col min="2827" max="2827" width="6" style="25" customWidth="1"/>
    <col min="2828" max="2830" width="9.25" style="25" customWidth="1"/>
    <col min="2831" max="2843" width="6.5" style="25" customWidth="1"/>
    <col min="2844" max="3072" width="9" style="25"/>
    <col min="3073" max="3073" width="6.25" style="25" customWidth="1"/>
    <col min="3074" max="3074" width="14" style="25" customWidth="1"/>
    <col min="3075" max="3076" width="8" style="25" customWidth="1"/>
    <col min="3077" max="3077" width="13.875" style="25" customWidth="1"/>
    <col min="3078" max="3078" width="3.625" style="25" customWidth="1"/>
    <col min="3079" max="3079" width="11.25" style="25" customWidth="1"/>
    <col min="3080" max="3080" width="8" style="25" customWidth="1"/>
    <col min="3081" max="3081" width="7.5" style="25" customWidth="1"/>
    <col min="3082" max="3082" width="15.875" style="25" customWidth="1"/>
    <col min="3083" max="3083" width="6" style="25" customWidth="1"/>
    <col min="3084" max="3086" width="9.25" style="25" customWidth="1"/>
    <col min="3087" max="3099" width="6.5" style="25" customWidth="1"/>
    <col min="3100" max="3328" width="9" style="25"/>
    <col min="3329" max="3329" width="6.25" style="25" customWidth="1"/>
    <col min="3330" max="3330" width="14" style="25" customWidth="1"/>
    <col min="3331" max="3332" width="8" style="25" customWidth="1"/>
    <col min="3333" max="3333" width="13.875" style="25" customWidth="1"/>
    <col min="3334" max="3334" width="3.625" style="25" customWidth="1"/>
    <col min="3335" max="3335" width="11.25" style="25" customWidth="1"/>
    <col min="3336" max="3336" width="8" style="25" customWidth="1"/>
    <col min="3337" max="3337" width="7.5" style="25" customWidth="1"/>
    <col min="3338" max="3338" width="15.875" style="25" customWidth="1"/>
    <col min="3339" max="3339" width="6" style="25" customWidth="1"/>
    <col min="3340" max="3342" width="9.25" style="25" customWidth="1"/>
    <col min="3343" max="3355" width="6.5" style="25" customWidth="1"/>
    <col min="3356" max="3584" width="9" style="25"/>
    <col min="3585" max="3585" width="6.25" style="25" customWidth="1"/>
    <col min="3586" max="3586" width="14" style="25" customWidth="1"/>
    <col min="3587" max="3588" width="8" style="25" customWidth="1"/>
    <col min="3589" max="3589" width="13.875" style="25" customWidth="1"/>
    <col min="3590" max="3590" width="3.625" style="25" customWidth="1"/>
    <col min="3591" max="3591" width="11.25" style="25" customWidth="1"/>
    <col min="3592" max="3592" width="8" style="25" customWidth="1"/>
    <col min="3593" max="3593" width="7.5" style="25" customWidth="1"/>
    <col min="3594" max="3594" width="15.875" style="25" customWidth="1"/>
    <col min="3595" max="3595" width="6" style="25" customWidth="1"/>
    <col min="3596" max="3598" width="9.25" style="25" customWidth="1"/>
    <col min="3599" max="3611" width="6.5" style="25" customWidth="1"/>
    <col min="3612" max="3840" width="9" style="25"/>
    <col min="3841" max="3841" width="6.25" style="25" customWidth="1"/>
    <col min="3842" max="3842" width="14" style="25" customWidth="1"/>
    <col min="3843" max="3844" width="8" style="25" customWidth="1"/>
    <col min="3845" max="3845" width="13.875" style="25" customWidth="1"/>
    <col min="3846" max="3846" width="3.625" style="25" customWidth="1"/>
    <col min="3847" max="3847" width="11.25" style="25" customWidth="1"/>
    <col min="3848" max="3848" width="8" style="25" customWidth="1"/>
    <col min="3849" max="3849" width="7.5" style="25" customWidth="1"/>
    <col min="3850" max="3850" width="15.875" style="25" customWidth="1"/>
    <col min="3851" max="3851" width="6" style="25" customWidth="1"/>
    <col min="3852" max="3854" width="9.25" style="25" customWidth="1"/>
    <col min="3855" max="3867" width="6.5" style="25" customWidth="1"/>
    <col min="3868" max="4096" width="9" style="25"/>
    <col min="4097" max="4097" width="6.25" style="25" customWidth="1"/>
    <col min="4098" max="4098" width="14" style="25" customWidth="1"/>
    <col min="4099" max="4100" width="8" style="25" customWidth="1"/>
    <col min="4101" max="4101" width="13.875" style="25" customWidth="1"/>
    <col min="4102" max="4102" width="3.625" style="25" customWidth="1"/>
    <col min="4103" max="4103" width="11.25" style="25" customWidth="1"/>
    <col min="4104" max="4104" width="8" style="25" customWidth="1"/>
    <col min="4105" max="4105" width="7.5" style="25" customWidth="1"/>
    <col min="4106" max="4106" width="15.875" style="25" customWidth="1"/>
    <col min="4107" max="4107" width="6" style="25" customWidth="1"/>
    <col min="4108" max="4110" width="9.25" style="25" customWidth="1"/>
    <col min="4111" max="4123" width="6.5" style="25" customWidth="1"/>
    <col min="4124" max="4352" width="9" style="25"/>
    <col min="4353" max="4353" width="6.25" style="25" customWidth="1"/>
    <col min="4354" max="4354" width="14" style="25" customWidth="1"/>
    <col min="4355" max="4356" width="8" style="25" customWidth="1"/>
    <col min="4357" max="4357" width="13.875" style="25" customWidth="1"/>
    <col min="4358" max="4358" width="3.625" style="25" customWidth="1"/>
    <col min="4359" max="4359" width="11.25" style="25" customWidth="1"/>
    <col min="4360" max="4360" width="8" style="25" customWidth="1"/>
    <col min="4361" max="4361" width="7.5" style="25" customWidth="1"/>
    <col min="4362" max="4362" width="15.875" style="25" customWidth="1"/>
    <col min="4363" max="4363" width="6" style="25" customWidth="1"/>
    <col min="4364" max="4366" width="9.25" style="25" customWidth="1"/>
    <col min="4367" max="4379" width="6.5" style="25" customWidth="1"/>
    <col min="4380" max="4608" width="9" style="25"/>
    <col min="4609" max="4609" width="6.25" style="25" customWidth="1"/>
    <col min="4610" max="4610" width="14" style="25" customWidth="1"/>
    <col min="4611" max="4612" width="8" style="25" customWidth="1"/>
    <col min="4613" max="4613" width="13.875" style="25" customWidth="1"/>
    <col min="4614" max="4614" width="3.625" style="25" customWidth="1"/>
    <col min="4615" max="4615" width="11.25" style="25" customWidth="1"/>
    <col min="4616" max="4616" width="8" style="25" customWidth="1"/>
    <col min="4617" max="4617" width="7.5" style="25" customWidth="1"/>
    <col min="4618" max="4618" width="15.875" style="25" customWidth="1"/>
    <col min="4619" max="4619" width="6" style="25" customWidth="1"/>
    <col min="4620" max="4622" width="9.25" style="25" customWidth="1"/>
    <col min="4623" max="4635" width="6.5" style="25" customWidth="1"/>
    <col min="4636" max="4864" width="9" style="25"/>
    <col min="4865" max="4865" width="6.25" style="25" customWidth="1"/>
    <col min="4866" max="4866" width="14" style="25" customWidth="1"/>
    <col min="4867" max="4868" width="8" style="25" customWidth="1"/>
    <col min="4869" max="4869" width="13.875" style="25" customWidth="1"/>
    <col min="4870" max="4870" width="3.625" style="25" customWidth="1"/>
    <col min="4871" max="4871" width="11.25" style="25" customWidth="1"/>
    <col min="4872" max="4872" width="8" style="25" customWidth="1"/>
    <col min="4873" max="4873" width="7.5" style="25" customWidth="1"/>
    <col min="4874" max="4874" width="15.875" style="25" customWidth="1"/>
    <col min="4875" max="4875" width="6" style="25" customWidth="1"/>
    <col min="4876" max="4878" width="9.25" style="25" customWidth="1"/>
    <col min="4879" max="4891" width="6.5" style="25" customWidth="1"/>
    <col min="4892" max="5120" width="9" style="25"/>
    <col min="5121" max="5121" width="6.25" style="25" customWidth="1"/>
    <col min="5122" max="5122" width="14" style="25" customWidth="1"/>
    <col min="5123" max="5124" width="8" style="25" customWidth="1"/>
    <col min="5125" max="5125" width="13.875" style="25" customWidth="1"/>
    <col min="5126" max="5126" width="3.625" style="25" customWidth="1"/>
    <col min="5127" max="5127" width="11.25" style="25" customWidth="1"/>
    <col min="5128" max="5128" width="8" style="25" customWidth="1"/>
    <col min="5129" max="5129" width="7.5" style="25" customWidth="1"/>
    <col min="5130" max="5130" width="15.875" style="25" customWidth="1"/>
    <col min="5131" max="5131" width="6" style="25" customWidth="1"/>
    <col min="5132" max="5134" width="9.25" style="25" customWidth="1"/>
    <col min="5135" max="5147" width="6.5" style="25" customWidth="1"/>
    <col min="5148" max="5376" width="9" style="25"/>
    <col min="5377" max="5377" width="6.25" style="25" customWidth="1"/>
    <col min="5378" max="5378" width="14" style="25" customWidth="1"/>
    <col min="5379" max="5380" width="8" style="25" customWidth="1"/>
    <col min="5381" max="5381" width="13.875" style="25" customWidth="1"/>
    <col min="5382" max="5382" width="3.625" style="25" customWidth="1"/>
    <col min="5383" max="5383" width="11.25" style="25" customWidth="1"/>
    <col min="5384" max="5384" width="8" style="25" customWidth="1"/>
    <col min="5385" max="5385" width="7.5" style="25" customWidth="1"/>
    <col min="5386" max="5386" width="15.875" style="25" customWidth="1"/>
    <col min="5387" max="5387" width="6" style="25" customWidth="1"/>
    <col min="5388" max="5390" width="9.25" style="25" customWidth="1"/>
    <col min="5391" max="5403" width="6.5" style="25" customWidth="1"/>
    <col min="5404" max="5632" width="9" style="25"/>
    <col min="5633" max="5633" width="6.25" style="25" customWidth="1"/>
    <col min="5634" max="5634" width="14" style="25" customWidth="1"/>
    <col min="5635" max="5636" width="8" style="25" customWidth="1"/>
    <col min="5637" max="5637" width="13.875" style="25" customWidth="1"/>
    <col min="5638" max="5638" width="3.625" style="25" customWidth="1"/>
    <col min="5639" max="5639" width="11.25" style="25" customWidth="1"/>
    <col min="5640" max="5640" width="8" style="25" customWidth="1"/>
    <col min="5641" max="5641" width="7.5" style="25" customWidth="1"/>
    <col min="5642" max="5642" width="15.875" style="25" customWidth="1"/>
    <col min="5643" max="5643" width="6" style="25" customWidth="1"/>
    <col min="5644" max="5646" width="9.25" style="25" customWidth="1"/>
    <col min="5647" max="5659" width="6.5" style="25" customWidth="1"/>
    <col min="5660" max="5888" width="9" style="25"/>
    <col min="5889" max="5889" width="6.25" style="25" customWidth="1"/>
    <col min="5890" max="5890" width="14" style="25" customWidth="1"/>
    <col min="5891" max="5892" width="8" style="25" customWidth="1"/>
    <col min="5893" max="5893" width="13.875" style="25" customWidth="1"/>
    <col min="5894" max="5894" width="3.625" style="25" customWidth="1"/>
    <col min="5895" max="5895" width="11.25" style="25" customWidth="1"/>
    <col min="5896" max="5896" width="8" style="25" customWidth="1"/>
    <col min="5897" max="5897" width="7.5" style="25" customWidth="1"/>
    <col min="5898" max="5898" width="15.875" style="25" customWidth="1"/>
    <col min="5899" max="5899" width="6" style="25" customWidth="1"/>
    <col min="5900" max="5902" width="9.25" style="25" customWidth="1"/>
    <col min="5903" max="5915" width="6.5" style="25" customWidth="1"/>
    <col min="5916" max="6144" width="9" style="25"/>
    <col min="6145" max="6145" width="6.25" style="25" customWidth="1"/>
    <col min="6146" max="6146" width="14" style="25" customWidth="1"/>
    <col min="6147" max="6148" width="8" style="25" customWidth="1"/>
    <col min="6149" max="6149" width="13.875" style="25" customWidth="1"/>
    <col min="6150" max="6150" width="3.625" style="25" customWidth="1"/>
    <col min="6151" max="6151" width="11.25" style="25" customWidth="1"/>
    <col min="6152" max="6152" width="8" style="25" customWidth="1"/>
    <col min="6153" max="6153" width="7.5" style="25" customWidth="1"/>
    <col min="6154" max="6154" width="15.875" style="25" customWidth="1"/>
    <col min="6155" max="6155" width="6" style="25" customWidth="1"/>
    <col min="6156" max="6158" width="9.25" style="25" customWidth="1"/>
    <col min="6159" max="6171" width="6.5" style="25" customWidth="1"/>
    <col min="6172" max="6400" width="9" style="25"/>
    <col min="6401" max="6401" width="6.25" style="25" customWidth="1"/>
    <col min="6402" max="6402" width="14" style="25" customWidth="1"/>
    <col min="6403" max="6404" width="8" style="25" customWidth="1"/>
    <col min="6405" max="6405" width="13.875" style="25" customWidth="1"/>
    <col min="6406" max="6406" width="3.625" style="25" customWidth="1"/>
    <col min="6407" max="6407" width="11.25" style="25" customWidth="1"/>
    <col min="6408" max="6408" width="8" style="25" customWidth="1"/>
    <col min="6409" max="6409" width="7.5" style="25" customWidth="1"/>
    <col min="6410" max="6410" width="15.875" style="25" customWidth="1"/>
    <col min="6411" max="6411" width="6" style="25" customWidth="1"/>
    <col min="6412" max="6414" width="9.25" style="25" customWidth="1"/>
    <col min="6415" max="6427" width="6.5" style="25" customWidth="1"/>
    <col min="6428" max="6656" width="9" style="25"/>
    <col min="6657" max="6657" width="6.25" style="25" customWidth="1"/>
    <col min="6658" max="6658" width="14" style="25" customWidth="1"/>
    <col min="6659" max="6660" width="8" style="25" customWidth="1"/>
    <col min="6661" max="6661" width="13.875" style="25" customWidth="1"/>
    <col min="6662" max="6662" width="3.625" style="25" customWidth="1"/>
    <col min="6663" max="6663" width="11.25" style="25" customWidth="1"/>
    <col min="6664" max="6664" width="8" style="25" customWidth="1"/>
    <col min="6665" max="6665" width="7.5" style="25" customWidth="1"/>
    <col min="6666" max="6666" width="15.875" style="25" customWidth="1"/>
    <col min="6667" max="6667" width="6" style="25" customWidth="1"/>
    <col min="6668" max="6670" width="9.25" style="25" customWidth="1"/>
    <col min="6671" max="6683" width="6.5" style="25" customWidth="1"/>
    <col min="6684" max="6912" width="9" style="25"/>
    <col min="6913" max="6913" width="6.25" style="25" customWidth="1"/>
    <col min="6914" max="6914" width="14" style="25" customWidth="1"/>
    <col min="6915" max="6916" width="8" style="25" customWidth="1"/>
    <col min="6917" max="6917" width="13.875" style="25" customWidth="1"/>
    <col min="6918" max="6918" width="3.625" style="25" customWidth="1"/>
    <col min="6919" max="6919" width="11.25" style="25" customWidth="1"/>
    <col min="6920" max="6920" width="8" style="25" customWidth="1"/>
    <col min="6921" max="6921" width="7.5" style="25" customWidth="1"/>
    <col min="6922" max="6922" width="15.875" style="25" customWidth="1"/>
    <col min="6923" max="6923" width="6" style="25" customWidth="1"/>
    <col min="6924" max="6926" width="9.25" style="25" customWidth="1"/>
    <col min="6927" max="6939" width="6.5" style="25" customWidth="1"/>
    <col min="6940" max="7168" width="9" style="25"/>
    <col min="7169" max="7169" width="6.25" style="25" customWidth="1"/>
    <col min="7170" max="7170" width="14" style="25" customWidth="1"/>
    <col min="7171" max="7172" width="8" style="25" customWidth="1"/>
    <col min="7173" max="7173" width="13.875" style="25" customWidth="1"/>
    <col min="7174" max="7174" width="3.625" style="25" customWidth="1"/>
    <col min="7175" max="7175" width="11.25" style="25" customWidth="1"/>
    <col min="7176" max="7176" width="8" style="25" customWidth="1"/>
    <col min="7177" max="7177" width="7.5" style="25" customWidth="1"/>
    <col min="7178" max="7178" width="15.875" style="25" customWidth="1"/>
    <col min="7179" max="7179" width="6" style="25" customWidth="1"/>
    <col min="7180" max="7182" width="9.25" style="25" customWidth="1"/>
    <col min="7183" max="7195" width="6.5" style="25" customWidth="1"/>
    <col min="7196" max="7424" width="9" style="25"/>
    <col min="7425" max="7425" width="6.25" style="25" customWidth="1"/>
    <col min="7426" max="7426" width="14" style="25" customWidth="1"/>
    <col min="7427" max="7428" width="8" style="25" customWidth="1"/>
    <col min="7429" max="7429" width="13.875" style="25" customWidth="1"/>
    <col min="7430" max="7430" width="3.625" style="25" customWidth="1"/>
    <col min="7431" max="7431" width="11.25" style="25" customWidth="1"/>
    <col min="7432" max="7432" width="8" style="25" customWidth="1"/>
    <col min="7433" max="7433" width="7.5" style="25" customWidth="1"/>
    <col min="7434" max="7434" width="15.875" style="25" customWidth="1"/>
    <col min="7435" max="7435" width="6" style="25" customWidth="1"/>
    <col min="7436" max="7438" width="9.25" style="25" customWidth="1"/>
    <col min="7439" max="7451" width="6.5" style="25" customWidth="1"/>
    <col min="7452" max="7680" width="9" style="25"/>
    <col min="7681" max="7681" width="6.25" style="25" customWidth="1"/>
    <col min="7682" max="7682" width="14" style="25" customWidth="1"/>
    <col min="7683" max="7684" width="8" style="25" customWidth="1"/>
    <col min="7685" max="7685" width="13.875" style="25" customWidth="1"/>
    <col min="7686" max="7686" width="3.625" style="25" customWidth="1"/>
    <col min="7687" max="7687" width="11.25" style="25" customWidth="1"/>
    <col min="7688" max="7688" width="8" style="25" customWidth="1"/>
    <col min="7689" max="7689" width="7.5" style="25" customWidth="1"/>
    <col min="7690" max="7690" width="15.875" style="25" customWidth="1"/>
    <col min="7691" max="7691" width="6" style="25" customWidth="1"/>
    <col min="7692" max="7694" width="9.25" style="25" customWidth="1"/>
    <col min="7695" max="7707" width="6.5" style="25" customWidth="1"/>
    <col min="7708" max="7936" width="9" style="25"/>
    <col min="7937" max="7937" width="6.25" style="25" customWidth="1"/>
    <col min="7938" max="7938" width="14" style="25" customWidth="1"/>
    <col min="7939" max="7940" width="8" style="25" customWidth="1"/>
    <col min="7941" max="7941" width="13.875" style="25" customWidth="1"/>
    <col min="7942" max="7942" width="3.625" style="25" customWidth="1"/>
    <col min="7943" max="7943" width="11.25" style="25" customWidth="1"/>
    <col min="7944" max="7944" width="8" style="25" customWidth="1"/>
    <col min="7945" max="7945" width="7.5" style="25" customWidth="1"/>
    <col min="7946" max="7946" width="15.875" style="25" customWidth="1"/>
    <col min="7947" max="7947" width="6" style="25" customWidth="1"/>
    <col min="7948" max="7950" width="9.25" style="25" customWidth="1"/>
    <col min="7951" max="7963" width="6.5" style="25" customWidth="1"/>
    <col min="7964" max="8192" width="9" style="25"/>
    <col min="8193" max="8193" width="6.25" style="25" customWidth="1"/>
    <col min="8194" max="8194" width="14" style="25" customWidth="1"/>
    <col min="8195" max="8196" width="8" style="25" customWidth="1"/>
    <col min="8197" max="8197" width="13.875" style="25" customWidth="1"/>
    <col min="8198" max="8198" width="3.625" style="25" customWidth="1"/>
    <col min="8199" max="8199" width="11.25" style="25" customWidth="1"/>
    <col min="8200" max="8200" width="8" style="25" customWidth="1"/>
    <col min="8201" max="8201" width="7.5" style="25" customWidth="1"/>
    <col min="8202" max="8202" width="15.875" style="25" customWidth="1"/>
    <col min="8203" max="8203" width="6" style="25" customWidth="1"/>
    <col min="8204" max="8206" width="9.25" style="25" customWidth="1"/>
    <col min="8207" max="8219" width="6.5" style="25" customWidth="1"/>
    <col min="8220" max="8448" width="9" style="25"/>
    <col min="8449" max="8449" width="6.25" style="25" customWidth="1"/>
    <col min="8450" max="8450" width="14" style="25" customWidth="1"/>
    <col min="8451" max="8452" width="8" style="25" customWidth="1"/>
    <col min="8453" max="8453" width="13.875" style="25" customWidth="1"/>
    <col min="8454" max="8454" width="3.625" style="25" customWidth="1"/>
    <col min="8455" max="8455" width="11.25" style="25" customWidth="1"/>
    <col min="8456" max="8456" width="8" style="25" customWidth="1"/>
    <col min="8457" max="8457" width="7.5" style="25" customWidth="1"/>
    <col min="8458" max="8458" width="15.875" style="25" customWidth="1"/>
    <col min="8459" max="8459" width="6" style="25" customWidth="1"/>
    <col min="8460" max="8462" width="9.25" style="25" customWidth="1"/>
    <col min="8463" max="8475" width="6.5" style="25" customWidth="1"/>
    <col min="8476" max="8704" width="9" style="25"/>
    <col min="8705" max="8705" width="6.25" style="25" customWidth="1"/>
    <col min="8706" max="8706" width="14" style="25" customWidth="1"/>
    <col min="8707" max="8708" width="8" style="25" customWidth="1"/>
    <col min="8709" max="8709" width="13.875" style="25" customWidth="1"/>
    <col min="8710" max="8710" width="3.625" style="25" customWidth="1"/>
    <col min="8711" max="8711" width="11.25" style="25" customWidth="1"/>
    <col min="8712" max="8712" width="8" style="25" customWidth="1"/>
    <col min="8713" max="8713" width="7.5" style="25" customWidth="1"/>
    <col min="8714" max="8714" width="15.875" style="25" customWidth="1"/>
    <col min="8715" max="8715" width="6" style="25" customWidth="1"/>
    <col min="8716" max="8718" width="9.25" style="25" customWidth="1"/>
    <col min="8719" max="8731" width="6.5" style="25" customWidth="1"/>
    <col min="8732" max="8960" width="9" style="25"/>
    <col min="8961" max="8961" width="6.25" style="25" customWidth="1"/>
    <col min="8962" max="8962" width="14" style="25" customWidth="1"/>
    <col min="8963" max="8964" width="8" style="25" customWidth="1"/>
    <col min="8965" max="8965" width="13.875" style="25" customWidth="1"/>
    <col min="8966" max="8966" width="3.625" style="25" customWidth="1"/>
    <col min="8967" max="8967" width="11.25" style="25" customWidth="1"/>
    <col min="8968" max="8968" width="8" style="25" customWidth="1"/>
    <col min="8969" max="8969" width="7.5" style="25" customWidth="1"/>
    <col min="8970" max="8970" width="15.875" style="25" customWidth="1"/>
    <col min="8971" max="8971" width="6" style="25" customWidth="1"/>
    <col min="8972" max="8974" width="9.25" style="25" customWidth="1"/>
    <col min="8975" max="8987" width="6.5" style="25" customWidth="1"/>
    <col min="8988" max="9216" width="9" style="25"/>
    <col min="9217" max="9217" width="6.25" style="25" customWidth="1"/>
    <col min="9218" max="9218" width="14" style="25" customWidth="1"/>
    <col min="9219" max="9220" width="8" style="25" customWidth="1"/>
    <col min="9221" max="9221" width="13.875" style="25" customWidth="1"/>
    <col min="9222" max="9222" width="3.625" style="25" customWidth="1"/>
    <col min="9223" max="9223" width="11.25" style="25" customWidth="1"/>
    <col min="9224" max="9224" width="8" style="25" customWidth="1"/>
    <col min="9225" max="9225" width="7.5" style="25" customWidth="1"/>
    <col min="9226" max="9226" width="15.875" style="25" customWidth="1"/>
    <col min="9227" max="9227" width="6" style="25" customWidth="1"/>
    <col min="9228" max="9230" width="9.25" style="25" customWidth="1"/>
    <col min="9231" max="9243" width="6.5" style="25" customWidth="1"/>
    <col min="9244" max="9472" width="9" style="25"/>
    <col min="9473" max="9473" width="6.25" style="25" customWidth="1"/>
    <col min="9474" max="9474" width="14" style="25" customWidth="1"/>
    <col min="9475" max="9476" width="8" style="25" customWidth="1"/>
    <col min="9477" max="9477" width="13.875" style="25" customWidth="1"/>
    <col min="9478" max="9478" width="3.625" style="25" customWidth="1"/>
    <col min="9479" max="9479" width="11.25" style="25" customWidth="1"/>
    <col min="9480" max="9480" width="8" style="25" customWidth="1"/>
    <col min="9481" max="9481" width="7.5" style="25" customWidth="1"/>
    <col min="9482" max="9482" width="15.875" style="25" customWidth="1"/>
    <col min="9483" max="9483" width="6" style="25" customWidth="1"/>
    <col min="9484" max="9486" width="9.25" style="25" customWidth="1"/>
    <col min="9487" max="9499" width="6.5" style="25" customWidth="1"/>
    <col min="9500" max="9728" width="9" style="25"/>
    <col min="9729" max="9729" width="6.25" style="25" customWidth="1"/>
    <col min="9730" max="9730" width="14" style="25" customWidth="1"/>
    <col min="9731" max="9732" width="8" style="25" customWidth="1"/>
    <col min="9733" max="9733" width="13.875" style="25" customWidth="1"/>
    <col min="9734" max="9734" width="3.625" style="25" customWidth="1"/>
    <col min="9735" max="9735" width="11.25" style="25" customWidth="1"/>
    <col min="9736" max="9736" width="8" style="25" customWidth="1"/>
    <col min="9737" max="9737" width="7.5" style="25" customWidth="1"/>
    <col min="9738" max="9738" width="15.875" style="25" customWidth="1"/>
    <col min="9739" max="9739" width="6" style="25" customWidth="1"/>
    <col min="9740" max="9742" width="9.25" style="25" customWidth="1"/>
    <col min="9743" max="9755" width="6.5" style="25" customWidth="1"/>
    <col min="9756" max="9984" width="9" style="25"/>
    <col min="9985" max="9985" width="6.25" style="25" customWidth="1"/>
    <col min="9986" max="9986" width="14" style="25" customWidth="1"/>
    <col min="9987" max="9988" width="8" style="25" customWidth="1"/>
    <col min="9989" max="9989" width="13.875" style="25" customWidth="1"/>
    <col min="9990" max="9990" width="3.625" style="25" customWidth="1"/>
    <col min="9991" max="9991" width="11.25" style="25" customWidth="1"/>
    <col min="9992" max="9992" width="8" style="25" customWidth="1"/>
    <col min="9993" max="9993" width="7.5" style="25" customWidth="1"/>
    <col min="9994" max="9994" width="15.875" style="25" customWidth="1"/>
    <col min="9995" max="9995" width="6" style="25" customWidth="1"/>
    <col min="9996" max="9998" width="9.25" style="25" customWidth="1"/>
    <col min="9999" max="10011" width="6.5" style="25" customWidth="1"/>
    <col min="10012" max="10240" width="9" style="25"/>
    <col min="10241" max="10241" width="6.25" style="25" customWidth="1"/>
    <col min="10242" max="10242" width="14" style="25" customWidth="1"/>
    <col min="10243" max="10244" width="8" style="25" customWidth="1"/>
    <col min="10245" max="10245" width="13.875" style="25" customWidth="1"/>
    <col min="10246" max="10246" width="3.625" style="25" customWidth="1"/>
    <col min="10247" max="10247" width="11.25" style="25" customWidth="1"/>
    <col min="10248" max="10248" width="8" style="25" customWidth="1"/>
    <col min="10249" max="10249" width="7.5" style="25" customWidth="1"/>
    <col min="10250" max="10250" width="15.875" style="25" customWidth="1"/>
    <col min="10251" max="10251" width="6" style="25" customWidth="1"/>
    <col min="10252" max="10254" width="9.25" style="25" customWidth="1"/>
    <col min="10255" max="10267" width="6.5" style="25" customWidth="1"/>
    <col min="10268" max="10496" width="9" style="25"/>
    <col min="10497" max="10497" width="6.25" style="25" customWidth="1"/>
    <col min="10498" max="10498" width="14" style="25" customWidth="1"/>
    <col min="10499" max="10500" width="8" style="25" customWidth="1"/>
    <col min="10501" max="10501" width="13.875" style="25" customWidth="1"/>
    <col min="10502" max="10502" width="3.625" style="25" customWidth="1"/>
    <col min="10503" max="10503" width="11.25" style="25" customWidth="1"/>
    <col min="10504" max="10504" width="8" style="25" customWidth="1"/>
    <col min="10505" max="10505" width="7.5" style="25" customWidth="1"/>
    <col min="10506" max="10506" width="15.875" style="25" customWidth="1"/>
    <col min="10507" max="10507" width="6" style="25" customWidth="1"/>
    <col min="10508" max="10510" width="9.25" style="25" customWidth="1"/>
    <col min="10511" max="10523" width="6.5" style="25" customWidth="1"/>
    <col min="10524" max="10752" width="9" style="25"/>
    <col min="10753" max="10753" width="6.25" style="25" customWidth="1"/>
    <col min="10754" max="10754" width="14" style="25" customWidth="1"/>
    <col min="10755" max="10756" width="8" style="25" customWidth="1"/>
    <col min="10757" max="10757" width="13.875" style="25" customWidth="1"/>
    <col min="10758" max="10758" width="3.625" style="25" customWidth="1"/>
    <col min="10759" max="10759" width="11.25" style="25" customWidth="1"/>
    <col min="10760" max="10760" width="8" style="25" customWidth="1"/>
    <col min="10761" max="10761" width="7.5" style="25" customWidth="1"/>
    <col min="10762" max="10762" width="15.875" style="25" customWidth="1"/>
    <col min="10763" max="10763" width="6" style="25" customWidth="1"/>
    <col min="10764" max="10766" width="9.25" style="25" customWidth="1"/>
    <col min="10767" max="10779" width="6.5" style="25" customWidth="1"/>
    <col min="10780" max="11008" width="9" style="25"/>
    <col min="11009" max="11009" width="6.25" style="25" customWidth="1"/>
    <col min="11010" max="11010" width="14" style="25" customWidth="1"/>
    <col min="11011" max="11012" width="8" style="25" customWidth="1"/>
    <col min="11013" max="11013" width="13.875" style="25" customWidth="1"/>
    <col min="11014" max="11014" width="3.625" style="25" customWidth="1"/>
    <col min="11015" max="11015" width="11.25" style="25" customWidth="1"/>
    <col min="11016" max="11016" width="8" style="25" customWidth="1"/>
    <col min="11017" max="11017" width="7.5" style="25" customWidth="1"/>
    <col min="11018" max="11018" width="15.875" style="25" customWidth="1"/>
    <col min="11019" max="11019" width="6" style="25" customWidth="1"/>
    <col min="11020" max="11022" width="9.25" style="25" customWidth="1"/>
    <col min="11023" max="11035" width="6.5" style="25" customWidth="1"/>
    <col min="11036" max="11264" width="9" style="25"/>
    <col min="11265" max="11265" width="6.25" style="25" customWidth="1"/>
    <col min="11266" max="11266" width="14" style="25" customWidth="1"/>
    <col min="11267" max="11268" width="8" style="25" customWidth="1"/>
    <col min="11269" max="11269" width="13.875" style="25" customWidth="1"/>
    <col min="11270" max="11270" width="3.625" style="25" customWidth="1"/>
    <col min="11271" max="11271" width="11.25" style="25" customWidth="1"/>
    <col min="11272" max="11272" width="8" style="25" customWidth="1"/>
    <col min="11273" max="11273" width="7.5" style="25" customWidth="1"/>
    <col min="11274" max="11274" width="15.875" style="25" customWidth="1"/>
    <col min="11275" max="11275" width="6" style="25" customWidth="1"/>
    <col min="11276" max="11278" width="9.25" style="25" customWidth="1"/>
    <col min="11279" max="11291" width="6.5" style="25" customWidth="1"/>
    <col min="11292" max="11520" width="9" style="25"/>
    <col min="11521" max="11521" width="6.25" style="25" customWidth="1"/>
    <col min="11522" max="11522" width="14" style="25" customWidth="1"/>
    <col min="11523" max="11524" width="8" style="25" customWidth="1"/>
    <col min="11525" max="11525" width="13.875" style="25" customWidth="1"/>
    <col min="11526" max="11526" width="3.625" style="25" customWidth="1"/>
    <col min="11527" max="11527" width="11.25" style="25" customWidth="1"/>
    <col min="11528" max="11528" width="8" style="25" customWidth="1"/>
    <col min="11529" max="11529" width="7.5" style="25" customWidth="1"/>
    <col min="11530" max="11530" width="15.875" style="25" customWidth="1"/>
    <col min="11531" max="11531" width="6" style="25" customWidth="1"/>
    <col min="11532" max="11534" width="9.25" style="25" customWidth="1"/>
    <col min="11535" max="11547" width="6.5" style="25" customWidth="1"/>
    <col min="11548" max="11776" width="9" style="25"/>
    <col min="11777" max="11777" width="6.25" style="25" customWidth="1"/>
    <col min="11778" max="11778" width="14" style="25" customWidth="1"/>
    <col min="11779" max="11780" width="8" style="25" customWidth="1"/>
    <col min="11781" max="11781" width="13.875" style="25" customWidth="1"/>
    <col min="11782" max="11782" width="3.625" style="25" customWidth="1"/>
    <col min="11783" max="11783" width="11.25" style="25" customWidth="1"/>
    <col min="11784" max="11784" width="8" style="25" customWidth="1"/>
    <col min="11785" max="11785" width="7.5" style="25" customWidth="1"/>
    <col min="11786" max="11786" width="15.875" style="25" customWidth="1"/>
    <col min="11787" max="11787" width="6" style="25" customWidth="1"/>
    <col min="11788" max="11790" width="9.25" style="25" customWidth="1"/>
    <col min="11791" max="11803" width="6.5" style="25" customWidth="1"/>
    <col min="11804" max="12032" width="9" style="25"/>
    <col min="12033" max="12033" width="6.25" style="25" customWidth="1"/>
    <col min="12034" max="12034" width="14" style="25" customWidth="1"/>
    <col min="12035" max="12036" width="8" style="25" customWidth="1"/>
    <col min="12037" max="12037" width="13.875" style="25" customWidth="1"/>
    <col min="12038" max="12038" width="3.625" style="25" customWidth="1"/>
    <col min="12039" max="12039" width="11.25" style="25" customWidth="1"/>
    <col min="12040" max="12040" width="8" style="25" customWidth="1"/>
    <col min="12041" max="12041" width="7.5" style="25" customWidth="1"/>
    <col min="12042" max="12042" width="15.875" style="25" customWidth="1"/>
    <col min="12043" max="12043" width="6" style="25" customWidth="1"/>
    <col min="12044" max="12046" width="9.25" style="25" customWidth="1"/>
    <col min="12047" max="12059" width="6.5" style="25" customWidth="1"/>
    <col min="12060" max="12288" width="9" style="25"/>
    <col min="12289" max="12289" width="6.25" style="25" customWidth="1"/>
    <col min="12290" max="12290" width="14" style="25" customWidth="1"/>
    <col min="12291" max="12292" width="8" style="25" customWidth="1"/>
    <col min="12293" max="12293" width="13.875" style="25" customWidth="1"/>
    <col min="12294" max="12294" width="3.625" style="25" customWidth="1"/>
    <col min="12295" max="12295" width="11.25" style="25" customWidth="1"/>
    <col min="12296" max="12296" width="8" style="25" customWidth="1"/>
    <col min="12297" max="12297" width="7.5" style="25" customWidth="1"/>
    <col min="12298" max="12298" width="15.875" style="25" customWidth="1"/>
    <col min="12299" max="12299" width="6" style="25" customWidth="1"/>
    <col min="12300" max="12302" width="9.25" style="25" customWidth="1"/>
    <col min="12303" max="12315" width="6.5" style="25" customWidth="1"/>
    <col min="12316" max="12544" width="9" style="25"/>
    <col min="12545" max="12545" width="6.25" style="25" customWidth="1"/>
    <col min="12546" max="12546" width="14" style="25" customWidth="1"/>
    <col min="12547" max="12548" width="8" style="25" customWidth="1"/>
    <col min="12549" max="12549" width="13.875" style="25" customWidth="1"/>
    <col min="12550" max="12550" width="3.625" style="25" customWidth="1"/>
    <col min="12551" max="12551" width="11.25" style="25" customWidth="1"/>
    <col min="12552" max="12552" width="8" style="25" customWidth="1"/>
    <col min="12553" max="12553" width="7.5" style="25" customWidth="1"/>
    <col min="12554" max="12554" width="15.875" style="25" customWidth="1"/>
    <col min="12555" max="12555" width="6" style="25" customWidth="1"/>
    <col min="12556" max="12558" width="9.25" style="25" customWidth="1"/>
    <col min="12559" max="12571" width="6.5" style="25" customWidth="1"/>
    <col min="12572" max="12800" width="9" style="25"/>
    <col min="12801" max="12801" width="6.25" style="25" customWidth="1"/>
    <col min="12802" max="12802" width="14" style="25" customWidth="1"/>
    <col min="12803" max="12804" width="8" style="25" customWidth="1"/>
    <col min="12805" max="12805" width="13.875" style="25" customWidth="1"/>
    <col min="12806" max="12806" width="3.625" style="25" customWidth="1"/>
    <col min="12807" max="12807" width="11.25" style="25" customWidth="1"/>
    <col min="12808" max="12808" width="8" style="25" customWidth="1"/>
    <col min="12809" max="12809" width="7.5" style="25" customWidth="1"/>
    <col min="12810" max="12810" width="15.875" style="25" customWidth="1"/>
    <col min="12811" max="12811" width="6" style="25" customWidth="1"/>
    <col min="12812" max="12814" width="9.25" style="25" customWidth="1"/>
    <col min="12815" max="12827" width="6.5" style="25" customWidth="1"/>
    <col min="12828" max="13056" width="9" style="25"/>
    <col min="13057" max="13057" width="6.25" style="25" customWidth="1"/>
    <col min="13058" max="13058" width="14" style="25" customWidth="1"/>
    <col min="13059" max="13060" width="8" style="25" customWidth="1"/>
    <col min="13061" max="13061" width="13.875" style="25" customWidth="1"/>
    <col min="13062" max="13062" width="3.625" style="25" customWidth="1"/>
    <col min="13063" max="13063" width="11.25" style="25" customWidth="1"/>
    <col min="13064" max="13064" width="8" style="25" customWidth="1"/>
    <col min="13065" max="13065" width="7.5" style="25" customWidth="1"/>
    <col min="13066" max="13066" width="15.875" style="25" customWidth="1"/>
    <col min="13067" max="13067" width="6" style="25" customWidth="1"/>
    <col min="13068" max="13070" width="9.25" style="25" customWidth="1"/>
    <col min="13071" max="13083" width="6.5" style="25" customWidth="1"/>
    <col min="13084" max="13312" width="9" style="25"/>
    <col min="13313" max="13313" width="6.25" style="25" customWidth="1"/>
    <col min="13314" max="13314" width="14" style="25" customWidth="1"/>
    <col min="13315" max="13316" width="8" style="25" customWidth="1"/>
    <col min="13317" max="13317" width="13.875" style="25" customWidth="1"/>
    <col min="13318" max="13318" width="3.625" style="25" customWidth="1"/>
    <col min="13319" max="13319" width="11.25" style="25" customWidth="1"/>
    <col min="13320" max="13320" width="8" style="25" customWidth="1"/>
    <col min="13321" max="13321" width="7.5" style="25" customWidth="1"/>
    <col min="13322" max="13322" width="15.875" style="25" customWidth="1"/>
    <col min="13323" max="13323" width="6" style="25" customWidth="1"/>
    <col min="13324" max="13326" width="9.25" style="25" customWidth="1"/>
    <col min="13327" max="13339" width="6.5" style="25" customWidth="1"/>
    <col min="13340" max="13568" width="9" style="25"/>
    <col min="13569" max="13569" width="6.25" style="25" customWidth="1"/>
    <col min="13570" max="13570" width="14" style="25" customWidth="1"/>
    <col min="13571" max="13572" width="8" style="25" customWidth="1"/>
    <col min="13573" max="13573" width="13.875" style="25" customWidth="1"/>
    <col min="13574" max="13574" width="3.625" style="25" customWidth="1"/>
    <col min="13575" max="13575" width="11.25" style="25" customWidth="1"/>
    <col min="13576" max="13576" width="8" style="25" customWidth="1"/>
    <col min="13577" max="13577" width="7.5" style="25" customWidth="1"/>
    <col min="13578" max="13578" width="15.875" style="25" customWidth="1"/>
    <col min="13579" max="13579" width="6" style="25" customWidth="1"/>
    <col min="13580" max="13582" width="9.25" style="25" customWidth="1"/>
    <col min="13583" max="13595" width="6.5" style="25" customWidth="1"/>
    <col min="13596" max="13824" width="9" style="25"/>
    <col min="13825" max="13825" width="6.25" style="25" customWidth="1"/>
    <col min="13826" max="13826" width="14" style="25" customWidth="1"/>
    <col min="13827" max="13828" width="8" style="25" customWidth="1"/>
    <col min="13829" max="13829" width="13.875" style="25" customWidth="1"/>
    <col min="13830" max="13830" width="3.625" style="25" customWidth="1"/>
    <col min="13831" max="13831" width="11.25" style="25" customWidth="1"/>
    <col min="13832" max="13832" width="8" style="25" customWidth="1"/>
    <col min="13833" max="13833" width="7.5" style="25" customWidth="1"/>
    <col min="13834" max="13834" width="15.875" style="25" customWidth="1"/>
    <col min="13835" max="13835" width="6" style="25" customWidth="1"/>
    <col min="13836" max="13838" width="9.25" style="25" customWidth="1"/>
    <col min="13839" max="13851" width="6.5" style="25" customWidth="1"/>
    <col min="13852" max="14080" width="9" style="25"/>
    <col min="14081" max="14081" width="6.25" style="25" customWidth="1"/>
    <col min="14082" max="14082" width="14" style="25" customWidth="1"/>
    <col min="14083" max="14084" width="8" style="25" customWidth="1"/>
    <col min="14085" max="14085" width="13.875" style="25" customWidth="1"/>
    <col min="14086" max="14086" width="3.625" style="25" customWidth="1"/>
    <col min="14087" max="14087" width="11.25" style="25" customWidth="1"/>
    <col min="14088" max="14088" width="8" style="25" customWidth="1"/>
    <col min="14089" max="14089" width="7.5" style="25" customWidth="1"/>
    <col min="14090" max="14090" width="15.875" style="25" customWidth="1"/>
    <col min="14091" max="14091" width="6" style="25" customWidth="1"/>
    <col min="14092" max="14094" width="9.25" style="25" customWidth="1"/>
    <col min="14095" max="14107" width="6.5" style="25" customWidth="1"/>
    <col min="14108" max="14336" width="9" style="25"/>
    <col min="14337" max="14337" width="6.25" style="25" customWidth="1"/>
    <col min="14338" max="14338" width="14" style="25" customWidth="1"/>
    <col min="14339" max="14340" width="8" style="25" customWidth="1"/>
    <col min="14341" max="14341" width="13.875" style="25" customWidth="1"/>
    <col min="14342" max="14342" width="3.625" style="25" customWidth="1"/>
    <col min="14343" max="14343" width="11.25" style="25" customWidth="1"/>
    <col min="14344" max="14344" width="8" style="25" customWidth="1"/>
    <col min="14345" max="14345" width="7.5" style="25" customWidth="1"/>
    <col min="14346" max="14346" width="15.875" style="25" customWidth="1"/>
    <col min="14347" max="14347" width="6" style="25" customWidth="1"/>
    <col min="14348" max="14350" width="9.25" style="25" customWidth="1"/>
    <col min="14351" max="14363" width="6.5" style="25" customWidth="1"/>
    <col min="14364" max="14592" width="9" style="25"/>
    <col min="14593" max="14593" width="6.25" style="25" customWidth="1"/>
    <col min="14594" max="14594" width="14" style="25" customWidth="1"/>
    <col min="14595" max="14596" width="8" style="25" customWidth="1"/>
    <col min="14597" max="14597" width="13.875" style="25" customWidth="1"/>
    <col min="14598" max="14598" width="3.625" style="25" customWidth="1"/>
    <col min="14599" max="14599" width="11.25" style="25" customWidth="1"/>
    <col min="14600" max="14600" width="8" style="25" customWidth="1"/>
    <col min="14601" max="14601" width="7.5" style="25" customWidth="1"/>
    <col min="14602" max="14602" width="15.875" style="25" customWidth="1"/>
    <col min="14603" max="14603" width="6" style="25" customWidth="1"/>
    <col min="14604" max="14606" width="9.25" style="25" customWidth="1"/>
    <col min="14607" max="14619" width="6.5" style="25" customWidth="1"/>
    <col min="14620" max="14848" width="9" style="25"/>
    <col min="14849" max="14849" width="6.25" style="25" customWidth="1"/>
    <col min="14850" max="14850" width="14" style="25" customWidth="1"/>
    <col min="14851" max="14852" width="8" style="25" customWidth="1"/>
    <col min="14853" max="14853" width="13.875" style="25" customWidth="1"/>
    <col min="14854" max="14854" width="3.625" style="25" customWidth="1"/>
    <col min="14855" max="14855" width="11.25" style="25" customWidth="1"/>
    <col min="14856" max="14856" width="8" style="25" customWidth="1"/>
    <col min="14857" max="14857" width="7.5" style="25" customWidth="1"/>
    <col min="14858" max="14858" width="15.875" style="25" customWidth="1"/>
    <col min="14859" max="14859" width="6" style="25" customWidth="1"/>
    <col min="14860" max="14862" width="9.25" style="25" customWidth="1"/>
    <col min="14863" max="14875" width="6.5" style="25" customWidth="1"/>
    <col min="14876" max="15104" width="9" style="25"/>
    <col min="15105" max="15105" width="6.25" style="25" customWidth="1"/>
    <col min="15106" max="15106" width="14" style="25" customWidth="1"/>
    <col min="15107" max="15108" width="8" style="25" customWidth="1"/>
    <col min="15109" max="15109" width="13.875" style="25" customWidth="1"/>
    <col min="15110" max="15110" width="3.625" style="25" customWidth="1"/>
    <col min="15111" max="15111" width="11.25" style="25" customWidth="1"/>
    <col min="15112" max="15112" width="8" style="25" customWidth="1"/>
    <col min="15113" max="15113" width="7.5" style="25" customWidth="1"/>
    <col min="15114" max="15114" width="15.875" style="25" customWidth="1"/>
    <col min="15115" max="15115" width="6" style="25" customWidth="1"/>
    <col min="15116" max="15118" width="9.25" style="25" customWidth="1"/>
    <col min="15119" max="15131" width="6.5" style="25" customWidth="1"/>
    <col min="15132" max="15360" width="9" style="25"/>
    <col min="15361" max="15361" width="6.25" style="25" customWidth="1"/>
    <col min="15362" max="15362" width="14" style="25" customWidth="1"/>
    <col min="15363" max="15364" width="8" style="25" customWidth="1"/>
    <col min="15365" max="15365" width="13.875" style="25" customWidth="1"/>
    <col min="15366" max="15366" width="3.625" style="25" customWidth="1"/>
    <col min="15367" max="15367" width="11.25" style="25" customWidth="1"/>
    <col min="15368" max="15368" width="8" style="25" customWidth="1"/>
    <col min="15369" max="15369" width="7.5" style="25" customWidth="1"/>
    <col min="15370" max="15370" width="15.875" style="25" customWidth="1"/>
    <col min="15371" max="15371" width="6" style="25" customWidth="1"/>
    <col min="15372" max="15374" width="9.25" style="25" customWidth="1"/>
    <col min="15375" max="15387" width="6.5" style="25" customWidth="1"/>
    <col min="15388" max="15616" width="9" style="25"/>
    <col min="15617" max="15617" width="6.25" style="25" customWidth="1"/>
    <col min="15618" max="15618" width="14" style="25" customWidth="1"/>
    <col min="15619" max="15620" width="8" style="25" customWidth="1"/>
    <col min="15621" max="15621" width="13.875" style="25" customWidth="1"/>
    <col min="15622" max="15622" width="3.625" style="25" customWidth="1"/>
    <col min="15623" max="15623" width="11.25" style="25" customWidth="1"/>
    <col min="15624" max="15624" width="8" style="25" customWidth="1"/>
    <col min="15625" max="15625" width="7.5" style="25" customWidth="1"/>
    <col min="15626" max="15626" width="15.875" style="25" customWidth="1"/>
    <col min="15627" max="15627" width="6" style="25" customWidth="1"/>
    <col min="15628" max="15630" width="9.25" style="25" customWidth="1"/>
    <col min="15631" max="15643" width="6.5" style="25" customWidth="1"/>
    <col min="15644" max="15872" width="9" style="25"/>
    <col min="15873" max="15873" width="6.25" style="25" customWidth="1"/>
    <col min="15874" max="15874" width="14" style="25" customWidth="1"/>
    <col min="15875" max="15876" width="8" style="25" customWidth="1"/>
    <col min="15877" max="15877" width="13.875" style="25" customWidth="1"/>
    <col min="15878" max="15878" width="3.625" style="25" customWidth="1"/>
    <col min="15879" max="15879" width="11.25" style="25" customWidth="1"/>
    <col min="15880" max="15880" width="8" style="25" customWidth="1"/>
    <col min="15881" max="15881" width="7.5" style="25" customWidth="1"/>
    <col min="15882" max="15882" width="15.875" style="25" customWidth="1"/>
    <col min="15883" max="15883" width="6" style="25" customWidth="1"/>
    <col min="15884" max="15886" width="9.25" style="25" customWidth="1"/>
    <col min="15887" max="15899" width="6.5" style="25" customWidth="1"/>
    <col min="15900" max="16128" width="9" style="25"/>
    <col min="16129" max="16129" width="6.25" style="25" customWidth="1"/>
    <col min="16130" max="16130" width="14" style="25" customWidth="1"/>
    <col min="16131" max="16132" width="8" style="25" customWidth="1"/>
    <col min="16133" max="16133" width="13.875" style="25" customWidth="1"/>
    <col min="16134" max="16134" width="3.625" style="25" customWidth="1"/>
    <col min="16135" max="16135" width="11.25" style="25" customWidth="1"/>
    <col min="16136" max="16136" width="8" style="25" customWidth="1"/>
    <col min="16137" max="16137" width="7.5" style="25" customWidth="1"/>
    <col min="16138" max="16138" width="15.875" style="25" customWidth="1"/>
    <col min="16139" max="16139" width="6" style="25" customWidth="1"/>
    <col min="16140" max="16142" width="9.25" style="25" customWidth="1"/>
    <col min="16143" max="16155" width="6.5" style="25" customWidth="1"/>
    <col min="16156" max="16384" width="9" style="25"/>
  </cols>
  <sheetData>
    <row r="1" spans="1:27" ht="21" customHeight="1">
      <c r="A1" s="490" t="s">
        <v>69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45" t="s">
        <v>246</v>
      </c>
      <c r="M1" s="446"/>
      <c r="N1" s="447"/>
      <c r="O1" s="451" t="str">
        <f>IF(入力シート!$C$80=0,"",入力シート!$C$80)</f>
        <v/>
      </c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3"/>
    </row>
    <row r="2" spans="1:27" ht="21" customHeight="1" thickBo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48"/>
      <c r="M2" s="449"/>
      <c r="N2" s="450"/>
      <c r="O2" s="454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6"/>
    </row>
    <row r="3" spans="1:27" ht="12.75" customHeight="1">
      <c r="A3" s="491" t="s">
        <v>230</v>
      </c>
      <c r="B3" s="504"/>
      <c r="C3" s="460" t="str">
        <f>IF(入力シート!$D$6="情報アーキテクチャコース","〇","")</f>
        <v/>
      </c>
      <c r="D3" s="462" t="s">
        <v>229</v>
      </c>
      <c r="E3" s="462"/>
      <c r="F3" s="462"/>
      <c r="G3" s="462"/>
      <c r="H3" s="462"/>
      <c r="I3" s="462"/>
      <c r="J3" s="462"/>
      <c r="K3" s="463"/>
      <c r="L3" s="448"/>
      <c r="M3" s="449"/>
      <c r="N3" s="450"/>
      <c r="O3" s="454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6"/>
    </row>
    <row r="4" spans="1:27" ht="12.75" customHeight="1">
      <c r="A4" s="495"/>
      <c r="B4" s="496"/>
      <c r="C4" s="461" t="e">
        <f>IF([1]入力シート!$D$6="情報アーキテクチャ専攻","☑","□")</f>
        <v>#REF!</v>
      </c>
      <c r="D4" s="464"/>
      <c r="E4" s="464"/>
      <c r="F4" s="464"/>
      <c r="G4" s="464"/>
      <c r="H4" s="464"/>
      <c r="I4" s="464"/>
      <c r="J4" s="464"/>
      <c r="K4" s="465"/>
      <c r="L4" s="448"/>
      <c r="M4" s="449"/>
      <c r="N4" s="450"/>
      <c r="O4" s="454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6"/>
    </row>
    <row r="5" spans="1:27" ht="12.75" customHeight="1">
      <c r="A5" s="495"/>
      <c r="B5" s="496"/>
      <c r="C5" s="461" t="e">
        <f>IF([1]入力シート!$D$6="情報アーキテクチャ専攻","☑","□")</f>
        <v>#REF!</v>
      </c>
      <c r="D5" s="464"/>
      <c r="E5" s="464"/>
      <c r="F5" s="464"/>
      <c r="G5" s="464"/>
      <c r="H5" s="464"/>
      <c r="I5" s="464"/>
      <c r="J5" s="464"/>
      <c r="K5" s="465"/>
      <c r="L5" s="448"/>
      <c r="M5" s="449"/>
      <c r="N5" s="450"/>
      <c r="O5" s="454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6"/>
    </row>
    <row r="6" spans="1:27" ht="12.75" customHeight="1">
      <c r="A6" s="495"/>
      <c r="B6" s="496"/>
      <c r="C6" s="466" t="str">
        <f>IF(入力シート!$D$6="創造技術コース","〇","")</f>
        <v>〇</v>
      </c>
      <c r="D6" s="498" t="s">
        <v>228</v>
      </c>
      <c r="E6" s="499"/>
      <c r="F6" s="499"/>
      <c r="G6" s="499"/>
      <c r="H6" s="499"/>
      <c r="I6" s="499"/>
      <c r="J6" s="499"/>
      <c r="K6" s="500"/>
      <c r="L6" s="448"/>
      <c r="M6" s="449"/>
      <c r="N6" s="450"/>
      <c r="O6" s="454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6"/>
    </row>
    <row r="7" spans="1:27" ht="12.75" customHeight="1">
      <c r="A7" s="495"/>
      <c r="B7" s="496"/>
      <c r="C7" s="466" t="e">
        <f>IF([1]入力シート!$D$6="情報アーキテクチャ専攻","☑","□")</f>
        <v>#REF!</v>
      </c>
      <c r="D7" s="498"/>
      <c r="E7" s="499"/>
      <c r="F7" s="499"/>
      <c r="G7" s="499"/>
      <c r="H7" s="499"/>
      <c r="I7" s="499"/>
      <c r="J7" s="499"/>
      <c r="K7" s="500"/>
      <c r="L7" s="448"/>
      <c r="M7" s="449"/>
      <c r="N7" s="450"/>
      <c r="O7" s="454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6"/>
    </row>
    <row r="8" spans="1:27" ht="12.75" customHeight="1">
      <c r="A8" s="495"/>
      <c r="B8" s="496"/>
      <c r="C8" s="466" t="e">
        <f>IF([1]入力シート!$D$6="情報アーキテクチャ専攻","☑","□")</f>
        <v>#REF!</v>
      </c>
      <c r="D8" s="498"/>
      <c r="E8" s="499"/>
      <c r="F8" s="499"/>
      <c r="G8" s="499"/>
      <c r="H8" s="499"/>
      <c r="I8" s="499"/>
      <c r="J8" s="499"/>
      <c r="K8" s="500"/>
      <c r="L8" s="448"/>
      <c r="M8" s="449"/>
      <c r="N8" s="450"/>
      <c r="O8" s="454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6"/>
    </row>
    <row r="9" spans="1:27" ht="12.75" customHeight="1">
      <c r="A9" s="495"/>
      <c r="B9" s="496"/>
      <c r="C9" s="466" t="str">
        <f>IF(入力シート!$D$6="事業設計工学コース","〇","")</f>
        <v/>
      </c>
      <c r="D9" s="498" t="s">
        <v>231</v>
      </c>
      <c r="E9" s="499"/>
      <c r="F9" s="499"/>
      <c r="G9" s="499"/>
      <c r="H9" s="499"/>
      <c r="I9" s="499"/>
      <c r="J9" s="499"/>
      <c r="K9" s="500"/>
      <c r="L9" s="448"/>
      <c r="M9" s="449"/>
      <c r="N9" s="450"/>
      <c r="O9" s="454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6"/>
    </row>
    <row r="10" spans="1:27" ht="12.75" customHeight="1">
      <c r="A10" s="495"/>
      <c r="B10" s="496"/>
      <c r="C10" s="466" t="e">
        <f>IF([1]入力シート!$D$6="情報アーキテクチャ専攻","☑","□")</f>
        <v>#REF!</v>
      </c>
      <c r="D10" s="498"/>
      <c r="E10" s="499"/>
      <c r="F10" s="499"/>
      <c r="G10" s="499"/>
      <c r="H10" s="499"/>
      <c r="I10" s="499"/>
      <c r="J10" s="499"/>
      <c r="K10" s="500"/>
      <c r="L10" s="448"/>
      <c r="M10" s="449"/>
      <c r="N10" s="450"/>
      <c r="O10" s="454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6"/>
    </row>
    <row r="11" spans="1:27" ht="12.75" customHeight="1" thickBot="1">
      <c r="A11" s="505"/>
      <c r="B11" s="506"/>
      <c r="C11" s="466" t="e">
        <f>IF([1]入力シート!$D$6="情報アーキテクチャ専攻","☑","□")</f>
        <v>#REF!</v>
      </c>
      <c r="D11" s="501"/>
      <c r="E11" s="502"/>
      <c r="F11" s="502"/>
      <c r="G11" s="502"/>
      <c r="H11" s="502"/>
      <c r="I11" s="502"/>
      <c r="J11" s="502"/>
      <c r="K11" s="503"/>
      <c r="L11" s="448"/>
      <c r="M11" s="449"/>
      <c r="N11" s="450"/>
      <c r="O11" s="454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6"/>
    </row>
    <row r="12" spans="1:27" ht="28.5" customHeight="1">
      <c r="A12" s="491" t="s">
        <v>219</v>
      </c>
      <c r="B12" s="492"/>
      <c r="C12" s="469" t="s">
        <v>232</v>
      </c>
      <c r="D12" s="470"/>
      <c r="E12" s="470"/>
      <c r="F12" s="470"/>
      <c r="G12" s="470"/>
      <c r="H12" s="470"/>
      <c r="I12" s="470"/>
      <c r="J12" s="470"/>
      <c r="K12" s="471"/>
      <c r="L12" s="448"/>
      <c r="M12" s="449"/>
      <c r="N12" s="450"/>
      <c r="O12" s="454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6"/>
    </row>
    <row r="13" spans="1:27" ht="28.5" customHeight="1" thickBot="1">
      <c r="A13" s="493"/>
      <c r="B13" s="494"/>
      <c r="C13" s="472"/>
      <c r="D13" s="473"/>
      <c r="E13" s="473"/>
      <c r="F13" s="473"/>
      <c r="G13" s="473"/>
      <c r="H13" s="473"/>
      <c r="I13" s="473"/>
      <c r="J13" s="473"/>
      <c r="K13" s="474"/>
      <c r="L13" s="448"/>
      <c r="M13" s="449"/>
      <c r="N13" s="450"/>
      <c r="O13" s="454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6"/>
    </row>
    <row r="14" spans="1:27" ht="28.5" customHeight="1">
      <c r="A14" s="495" t="s">
        <v>70</v>
      </c>
      <c r="B14" s="496"/>
      <c r="C14" s="475" t="s">
        <v>224</v>
      </c>
      <c r="D14" s="462"/>
      <c r="E14" s="462"/>
      <c r="F14" s="462"/>
      <c r="G14" s="462"/>
      <c r="H14" s="462" t="s">
        <v>233</v>
      </c>
      <c r="I14" s="462"/>
      <c r="J14" s="462"/>
      <c r="K14" s="463"/>
      <c r="L14" s="448"/>
      <c r="M14" s="449"/>
      <c r="N14" s="450"/>
      <c r="O14" s="454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6"/>
    </row>
    <row r="15" spans="1:27" ht="28.5" customHeight="1" thickBot="1">
      <c r="A15" s="495"/>
      <c r="B15" s="496"/>
      <c r="C15" s="476"/>
      <c r="D15" s="477"/>
      <c r="E15" s="477"/>
      <c r="F15" s="477"/>
      <c r="G15" s="477"/>
      <c r="H15" s="477"/>
      <c r="I15" s="477"/>
      <c r="J15" s="477"/>
      <c r="K15" s="478"/>
      <c r="L15" s="448"/>
      <c r="M15" s="449"/>
      <c r="N15" s="450"/>
      <c r="O15" s="454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6"/>
    </row>
    <row r="16" spans="1:27" ht="21" customHeight="1">
      <c r="A16" s="497"/>
      <c r="B16" s="468"/>
      <c r="C16" s="467" t="s">
        <v>71</v>
      </c>
      <c r="D16" s="468"/>
      <c r="E16" s="26" t="s">
        <v>72</v>
      </c>
      <c r="F16" s="467" t="s">
        <v>73</v>
      </c>
      <c r="G16" s="468"/>
      <c r="H16" s="467" t="s">
        <v>74</v>
      </c>
      <c r="I16" s="468"/>
      <c r="J16" s="479" t="str">
        <f>CONCATENATE(入力シート!D17," 年 ",入力シート!G17," 月 ",入力シート!I17," 日")</f>
        <v xml:space="preserve"> 年  月  日</v>
      </c>
      <c r="K16" s="480"/>
      <c r="L16" s="448"/>
      <c r="M16" s="449"/>
      <c r="N16" s="450"/>
      <c r="O16" s="454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6"/>
    </row>
    <row r="17" spans="1:27" ht="21" customHeight="1">
      <c r="A17" s="519" t="s">
        <v>75</v>
      </c>
      <c r="B17" s="434"/>
      <c r="C17" s="520" t="str">
        <f>IF(入力シート!$D$11=0,"",入力シート!$D$11)</f>
        <v/>
      </c>
      <c r="D17" s="521"/>
      <c r="E17" s="139" t="str">
        <f>IF(入力シート!$D$13=0,"",入力シート!$D$13)</f>
        <v/>
      </c>
      <c r="F17" s="520" t="str">
        <f>IF(入力シート!$H$11=0,"",入力シート!$H$11)</f>
        <v/>
      </c>
      <c r="G17" s="521"/>
      <c r="H17" s="433" t="s">
        <v>11</v>
      </c>
      <c r="I17" s="434"/>
      <c r="J17" s="140" t="str">
        <f>IFERROR(IF(入力シート!$O$18="#VALUE!","",入力シート!$O$18),"")</f>
        <v/>
      </c>
      <c r="K17" s="80" t="s">
        <v>152</v>
      </c>
      <c r="L17" s="448"/>
      <c r="M17" s="449"/>
      <c r="N17" s="450"/>
      <c r="O17" s="454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6"/>
    </row>
    <row r="18" spans="1:27" ht="21" customHeight="1">
      <c r="A18" s="522" t="s">
        <v>76</v>
      </c>
      <c r="B18" s="523"/>
      <c r="C18" s="481" t="str">
        <f>IF(入力シート!$D$10=0,"",入力シート!$D$10)</f>
        <v/>
      </c>
      <c r="D18" s="482"/>
      <c r="E18" s="487" t="str">
        <f>IF(入力シート!$D$12=0,"",入力シート!$D$12)</f>
        <v/>
      </c>
      <c r="F18" s="481" t="str">
        <f>IF(入力シート!$H$10=0,"",入力シート!$H$10)</f>
        <v/>
      </c>
      <c r="G18" s="482"/>
      <c r="H18" s="433" t="s">
        <v>9</v>
      </c>
      <c r="I18" s="434"/>
      <c r="J18" s="435" t="str">
        <f>IF(入力シート!$D$14="男","男",IF(入力シート!$D$14="女","女","男　　・　　女"))</f>
        <v>男　　・　　女</v>
      </c>
      <c r="K18" s="436"/>
      <c r="L18" s="448"/>
      <c r="M18" s="449"/>
      <c r="N18" s="450"/>
      <c r="O18" s="454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6"/>
    </row>
    <row r="19" spans="1:27" ht="21" customHeight="1">
      <c r="A19" s="524"/>
      <c r="B19" s="525"/>
      <c r="C19" s="483"/>
      <c r="D19" s="484"/>
      <c r="E19" s="488"/>
      <c r="F19" s="483"/>
      <c r="G19" s="484"/>
      <c r="H19" s="528" t="s">
        <v>77</v>
      </c>
      <c r="I19" s="529"/>
      <c r="J19" s="441" t="str">
        <f>IF(入力シート!$D$15=0,"",入力シート!$D$15)</f>
        <v/>
      </c>
      <c r="K19" s="442"/>
      <c r="L19" s="448"/>
      <c r="M19" s="449"/>
      <c r="N19" s="450"/>
      <c r="O19" s="454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6"/>
    </row>
    <row r="20" spans="1:27" ht="20.25" customHeight="1">
      <c r="A20" s="526"/>
      <c r="B20" s="527"/>
      <c r="C20" s="485"/>
      <c r="D20" s="486"/>
      <c r="E20" s="489"/>
      <c r="F20" s="485"/>
      <c r="G20" s="486"/>
      <c r="H20" s="437" t="s">
        <v>206</v>
      </c>
      <c r="I20" s="438"/>
      <c r="J20" s="439" t="str">
        <f>IF(入力シート!$D$16=0,"在留資格(　　　　　　)",入力シート!$O$22)</f>
        <v>在留資格(　　　　　　)</v>
      </c>
      <c r="K20" s="440"/>
      <c r="L20" s="448"/>
      <c r="M20" s="449"/>
      <c r="N20" s="450"/>
      <c r="O20" s="454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6"/>
    </row>
    <row r="21" spans="1:27" ht="19.5" customHeight="1">
      <c r="A21" s="522" t="s">
        <v>79</v>
      </c>
      <c r="B21" s="523"/>
      <c r="C21" s="27" t="s">
        <v>78</v>
      </c>
      <c r="D21" s="536" t="str">
        <f>IF(入力シート!$O$21=0,"",入力シート!$O$21)</f>
        <v>　－　</v>
      </c>
      <c r="E21" s="536"/>
      <c r="F21" s="536"/>
      <c r="G21" s="85"/>
      <c r="H21" s="28"/>
      <c r="I21" s="85"/>
      <c r="J21" s="81"/>
      <c r="K21" s="30"/>
      <c r="L21" s="448"/>
      <c r="M21" s="449"/>
      <c r="N21" s="450"/>
      <c r="O21" s="454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6"/>
    </row>
    <row r="22" spans="1:27" ht="39" customHeight="1">
      <c r="A22" s="524"/>
      <c r="B22" s="525"/>
      <c r="C22" s="537" t="str">
        <f>IF(入力シート!$D$19=0,"",入力シート!$D$19)</f>
        <v/>
      </c>
      <c r="D22" s="538"/>
      <c r="E22" s="538"/>
      <c r="F22" s="538"/>
      <c r="G22" s="538"/>
      <c r="H22" s="538"/>
      <c r="I22" s="538"/>
      <c r="J22" s="538"/>
      <c r="K22" s="539"/>
      <c r="L22" s="448"/>
      <c r="M22" s="449"/>
      <c r="N22" s="450"/>
      <c r="O22" s="457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9"/>
    </row>
    <row r="23" spans="1:27" ht="19.5" customHeight="1" thickBot="1">
      <c r="A23" s="534"/>
      <c r="B23" s="535"/>
      <c r="C23" s="31" t="s">
        <v>80</v>
      </c>
      <c r="D23" s="431" t="str">
        <f>IF(入力シート!$D$21=0,"",入力シート!$D$21)</f>
        <v/>
      </c>
      <c r="E23" s="431"/>
      <c r="F23" s="430" t="s">
        <v>81</v>
      </c>
      <c r="G23" s="430"/>
      <c r="H23" s="431" t="str">
        <f>IF(入力シート!$D$24=0,"",入力シート!$D$24)</f>
        <v/>
      </c>
      <c r="I23" s="431"/>
      <c r="J23" s="431"/>
      <c r="K23" s="432"/>
      <c r="L23" s="592" t="s">
        <v>82</v>
      </c>
      <c r="M23" s="593"/>
      <c r="N23" s="594"/>
      <c r="O23" s="601" t="str">
        <f>IF(入力シート!$C$82=0,"",入力シート!$C$82)</f>
        <v/>
      </c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3"/>
    </row>
    <row r="24" spans="1:27" ht="29.25" customHeight="1">
      <c r="A24" s="530" t="s">
        <v>83</v>
      </c>
      <c r="B24" s="32" t="s">
        <v>84</v>
      </c>
      <c r="C24" s="533" t="s">
        <v>85</v>
      </c>
      <c r="D24" s="533"/>
      <c r="E24" s="533"/>
      <c r="F24" s="533"/>
      <c r="G24" s="533"/>
      <c r="H24" s="468"/>
      <c r="I24" s="154" t="s">
        <v>86</v>
      </c>
      <c r="J24" s="33" t="s">
        <v>87</v>
      </c>
      <c r="K24" s="34" t="s">
        <v>88</v>
      </c>
      <c r="L24" s="448"/>
      <c r="M24" s="449"/>
      <c r="N24" s="450"/>
      <c r="O24" s="454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6"/>
    </row>
    <row r="25" spans="1:27" ht="13.5" customHeight="1">
      <c r="A25" s="531"/>
      <c r="B25" s="507" t="s">
        <v>89</v>
      </c>
      <c r="C25" s="510" t="str">
        <f>IF(入力シート!$D$32=0,"",入力シート!$D$32)</f>
        <v/>
      </c>
      <c r="D25" s="511"/>
      <c r="E25" s="511"/>
      <c r="F25" s="511"/>
      <c r="G25" s="511"/>
      <c r="H25" s="512"/>
      <c r="I25" s="443" t="str">
        <f>IF(入力シート!$D$33=0,"",入力シート!$D$33)</f>
        <v/>
      </c>
      <c r="J25" s="141" t="str">
        <f>IF(入力シート!$O$34=0,"年　　　月",入力シート!$O$34)</f>
        <v>　年　　月</v>
      </c>
      <c r="K25" s="428" t="str">
        <f>IF(入力シート!$D$36=0,"",入力シート!$D$36)</f>
        <v/>
      </c>
      <c r="L25" s="448"/>
      <c r="M25" s="449"/>
      <c r="N25" s="450"/>
      <c r="O25" s="454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6"/>
    </row>
    <row r="26" spans="1:27" ht="13.5" customHeight="1">
      <c r="A26" s="531"/>
      <c r="B26" s="508"/>
      <c r="C26" s="513"/>
      <c r="D26" s="514"/>
      <c r="E26" s="514"/>
      <c r="F26" s="514"/>
      <c r="G26" s="514"/>
      <c r="H26" s="515"/>
      <c r="I26" s="444"/>
      <c r="J26" s="83" t="s">
        <v>155</v>
      </c>
      <c r="K26" s="429"/>
      <c r="L26" s="448"/>
      <c r="M26" s="449"/>
      <c r="N26" s="450"/>
      <c r="O26" s="454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6"/>
    </row>
    <row r="27" spans="1:27" ht="13.5" customHeight="1">
      <c r="A27" s="531"/>
      <c r="B27" s="509"/>
      <c r="C27" s="516"/>
      <c r="D27" s="517"/>
      <c r="E27" s="517"/>
      <c r="F27" s="517"/>
      <c r="G27" s="517"/>
      <c r="H27" s="518"/>
      <c r="I27" s="82" t="s">
        <v>90</v>
      </c>
      <c r="J27" s="142" t="str">
        <f>IF(入力シート!$O$35=0,"年　　　月",入力シート!$O$35)</f>
        <v>　年　　月</v>
      </c>
      <c r="K27" s="109" t="s">
        <v>90</v>
      </c>
      <c r="L27" s="448"/>
      <c r="M27" s="449"/>
      <c r="N27" s="450"/>
      <c r="O27" s="454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6"/>
    </row>
    <row r="28" spans="1:27" ht="13.5" customHeight="1">
      <c r="A28" s="531"/>
      <c r="B28" s="507" t="s">
        <v>91</v>
      </c>
      <c r="C28" s="510" t="str">
        <f>IF(入力シート!$D$37=0,"",入力シート!$D$37)</f>
        <v/>
      </c>
      <c r="D28" s="511"/>
      <c r="E28" s="511"/>
      <c r="F28" s="511"/>
      <c r="G28" s="511"/>
      <c r="H28" s="512"/>
      <c r="I28" s="443" t="str">
        <f>IF(入力シート!$D$38=0,"",入力シート!$D$38)</f>
        <v/>
      </c>
      <c r="J28" s="141" t="str">
        <f>IF(入力シート!$O$39=0,"年　　　月",入力シート!$O$39)</f>
        <v>　年　　月</v>
      </c>
      <c r="K28" s="428" t="str">
        <f>IF(入力シート!$D$41=0,"",入力シート!$D$41)</f>
        <v/>
      </c>
      <c r="L28" s="448"/>
      <c r="M28" s="449"/>
      <c r="N28" s="450"/>
      <c r="O28" s="454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6"/>
    </row>
    <row r="29" spans="1:27" ht="13.5" customHeight="1">
      <c r="A29" s="531"/>
      <c r="B29" s="508"/>
      <c r="C29" s="513"/>
      <c r="D29" s="514"/>
      <c r="E29" s="514"/>
      <c r="F29" s="514"/>
      <c r="G29" s="514"/>
      <c r="H29" s="515"/>
      <c r="I29" s="444"/>
      <c r="J29" s="83" t="s">
        <v>155</v>
      </c>
      <c r="K29" s="429"/>
      <c r="L29" s="448"/>
      <c r="M29" s="449"/>
      <c r="N29" s="450"/>
      <c r="O29" s="454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6"/>
    </row>
    <row r="30" spans="1:27" ht="13.5" customHeight="1">
      <c r="A30" s="531"/>
      <c r="B30" s="509"/>
      <c r="C30" s="516"/>
      <c r="D30" s="517"/>
      <c r="E30" s="517"/>
      <c r="F30" s="517"/>
      <c r="G30" s="517"/>
      <c r="H30" s="518"/>
      <c r="I30" s="82" t="s">
        <v>90</v>
      </c>
      <c r="J30" s="142" t="str">
        <f>IF(入力シート!$O$40=0,"年　　　月",入力シート!$O$40)</f>
        <v>　年　　月</v>
      </c>
      <c r="K30" s="109" t="s">
        <v>90</v>
      </c>
      <c r="L30" s="448"/>
      <c r="M30" s="449"/>
      <c r="N30" s="450"/>
      <c r="O30" s="454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6"/>
    </row>
    <row r="31" spans="1:27" ht="13.5" customHeight="1">
      <c r="A31" s="531"/>
      <c r="B31" s="507" t="s">
        <v>92</v>
      </c>
      <c r="C31" s="510" t="str">
        <f>IF(入力シート!$D$42=0,"",入力シート!$D$42)</f>
        <v/>
      </c>
      <c r="D31" s="511"/>
      <c r="E31" s="511"/>
      <c r="F31" s="511"/>
      <c r="G31" s="511"/>
      <c r="H31" s="512"/>
      <c r="I31" s="443" t="str">
        <f>IF(入力シート!$D$43=0,"",入力シート!$D$43)</f>
        <v/>
      </c>
      <c r="J31" s="141" t="str">
        <f>IF(入力シート!$O$44=0,"年　　　月",入力シート!$O$44)</f>
        <v>　年　　月</v>
      </c>
      <c r="K31" s="428" t="str">
        <f>IF(入力シート!$D$46=0,"",入力シート!$D$46)</f>
        <v/>
      </c>
      <c r="L31" s="448"/>
      <c r="M31" s="449"/>
      <c r="N31" s="450"/>
      <c r="O31" s="454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6"/>
    </row>
    <row r="32" spans="1:27" ht="13.5" customHeight="1">
      <c r="A32" s="531"/>
      <c r="B32" s="508"/>
      <c r="C32" s="513"/>
      <c r="D32" s="514"/>
      <c r="E32" s="514"/>
      <c r="F32" s="514"/>
      <c r="G32" s="514"/>
      <c r="H32" s="515"/>
      <c r="I32" s="444"/>
      <c r="J32" s="83" t="s">
        <v>155</v>
      </c>
      <c r="K32" s="429"/>
      <c r="L32" s="448"/>
      <c r="M32" s="449"/>
      <c r="N32" s="450"/>
      <c r="O32" s="454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6"/>
    </row>
    <row r="33" spans="1:28" ht="13.5" customHeight="1">
      <c r="A33" s="531"/>
      <c r="B33" s="509"/>
      <c r="C33" s="516"/>
      <c r="D33" s="517"/>
      <c r="E33" s="517"/>
      <c r="F33" s="517"/>
      <c r="G33" s="517"/>
      <c r="H33" s="518"/>
      <c r="I33" s="82" t="s">
        <v>90</v>
      </c>
      <c r="J33" s="142" t="str">
        <f>IF(入力シート!$O$45=0,"年　　　月",入力シート!$O$45)</f>
        <v>　年　　月</v>
      </c>
      <c r="K33" s="109" t="s">
        <v>90</v>
      </c>
      <c r="L33" s="448"/>
      <c r="M33" s="449"/>
      <c r="N33" s="450"/>
      <c r="O33" s="454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6"/>
    </row>
    <row r="34" spans="1:28" ht="13.5" customHeight="1">
      <c r="A34" s="531"/>
      <c r="B34" s="507" t="s">
        <v>93</v>
      </c>
      <c r="C34" s="510" t="str">
        <f>IF(入力シート!$D$47=0,"",入力シート!$D$47)</f>
        <v/>
      </c>
      <c r="D34" s="511"/>
      <c r="E34" s="511"/>
      <c r="F34" s="511"/>
      <c r="G34" s="511"/>
      <c r="H34" s="512"/>
      <c r="I34" s="443" t="str">
        <f>IF(入力シート!$D$48=0,"",入力シート!$D$48)</f>
        <v/>
      </c>
      <c r="J34" s="141" t="str">
        <f>IF(入力シート!$O$49=0,"年　　　月",入力シート!$O$49)</f>
        <v>　年　　月</v>
      </c>
      <c r="K34" s="428" t="str">
        <f>IF(入力シート!$D$51=0,"",入力シート!$D$51)</f>
        <v/>
      </c>
      <c r="L34" s="448"/>
      <c r="M34" s="449"/>
      <c r="N34" s="450"/>
      <c r="O34" s="454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6"/>
      <c r="AB34" s="35"/>
    </row>
    <row r="35" spans="1:28" ht="13.5" customHeight="1">
      <c r="A35" s="531"/>
      <c r="B35" s="508"/>
      <c r="C35" s="513"/>
      <c r="D35" s="514"/>
      <c r="E35" s="514"/>
      <c r="F35" s="514"/>
      <c r="G35" s="514"/>
      <c r="H35" s="515"/>
      <c r="I35" s="444"/>
      <c r="J35" s="83" t="s">
        <v>155</v>
      </c>
      <c r="K35" s="429"/>
      <c r="L35" s="448"/>
      <c r="M35" s="449"/>
      <c r="N35" s="450"/>
      <c r="O35" s="454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6"/>
      <c r="AB35" s="35"/>
    </row>
    <row r="36" spans="1:28" ht="13.5" customHeight="1">
      <c r="A36" s="531"/>
      <c r="B36" s="509"/>
      <c r="C36" s="516"/>
      <c r="D36" s="517"/>
      <c r="E36" s="517"/>
      <c r="F36" s="517"/>
      <c r="G36" s="517"/>
      <c r="H36" s="518"/>
      <c r="I36" s="82" t="s">
        <v>90</v>
      </c>
      <c r="J36" s="142" t="str">
        <f>IF(入力シート!$O$50=0,"年　　　月",入力シート!$O$50)</f>
        <v>　年　　月</v>
      </c>
      <c r="K36" s="109" t="s">
        <v>90</v>
      </c>
      <c r="L36" s="448"/>
      <c r="M36" s="449"/>
      <c r="N36" s="450"/>
      <c r="O36" s="454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6"/>
      <c r="AB36" s="35"/>
    </row>
    <row r="37" spans="1:28" ht="13.5" customHeight="1">
      <c r="A37" s="531"/>
      <c r="B37" s="540"/>
      <c r="C37" s="510" t="str">
        <f>IF(入力シート!$D$52=0,"",入力シート!$D$52)</f>
        <v/>
      </c>
      <c r="D37" s="511"/>
      <c r="E37" s="511"/>
      <c r="F37" s="511"/>
      <c r="G37" s="511"/>
      <c r="H37" s="512"/>
      <c r="I37" s="443" t="str">
        <f>IF(入力シート!$D$53=0,"",入力シート!$D$53)</f>
        <v/>
      </c>
      <c r="J37" s="141" t="str">
        <f>IF(入力シート!$O$54=0,"年　　　月",入力シート!$O$54)</f>
        <v>　年　　月</v>
      </c>
      <c r="K37" s="428" t="str">
        <f>IF(入力シート!$D$56=0,"",入力シート!$D$56)</f>
        <v/>
      </c>
      <c r="L37" s="448"/>
      <c r="M37" s="449"/>
      <c r="N37" s="450"/>
      <c r="O37" s="454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6"/>
    </row>
    <row r="38" spans="1:28" ht="13.5" customHeight="1">
      <c r="A38" s="531"/>
      <c r="B38" s="541"/>
      <c r="C38" s="513"/>
      <c r="D38" s="514"/>
      <c r="E38" s="514"/>
      <c r="F38" s="514"/>
      <c r="G38" s="514"/>
      <c r="H38" s="515"/>
      <c r="I38" s="444"/>
      <c r="J38" s="83" t="s">
        <v>155</v>
      </c>
      <c r="K38" s="429"/>
      <c r="L38" s="448"/>
      <c r="M38" s="449"/>
      <c r="N38" s="450"/>
      <c r="O38" s="454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6"/>
    </row>
    <row r="39" spans="1:28" ht="13.5" customHeight="1" thickBot="1">
      <c r="A39" s="531"/>
      <c r="B39" s="542"/>
      <c r="C39" s="543"/>
      <c r="D39" s="544"/>
      <c r="E39" s="544"/>
      <c r="F39" s="544"/>
      <c r="G39" s="544"/>
      <c r="H39" s="545"/>
      <c r="I39" s="86" t="s">
        <v>90</v>
      </c>
      <c r="J39" s="143" t="str">
        <f>IF(入力シート!$O$55=0,"年　　　月",入力シート!$O$55)</f>
        <v>　年　　月</v>
      </c>
      <c r="K39" s="87" t="s">
        <v>90</v>
      </c>
      <c r="L39" s="448"/>
      <c r="M39" s="449"/>
      <c r="N39" s="450"/>
      <c r="O39" s="454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6"/>
    </row>
    <row r="40" spans="1:28" ht="27.75" customHeight="1" thickTop="1">
      <c r="A40" s="531"/>
      <c r="B40" s="84"/>
      <c r="C40" s="546" t="s">
        <v>94</v>
      </c>
      <c r="D40" s="547"/>
      <c r="E40" s="547"/>
      <c r="F40" s="547"/>
      <c r="G40" s="547"/>
      <c r="H40" s="548"/>
      <c r="I40" s="144" t="str">
        <f>IF(入力シート!$O$57=0,"",入力シート!$O$57)</f>
        <v/>
      </c>
      <c r="J40" s="83"/>
      <c r="K40" s="145" t="str">
        <f>IF(入力シート!$O$58=0,"",入力シート!$O$58)</f>
        <v/>
      </c>
      <c r="L40" s="448"/>
      <c r="M40" s="449"/>
      <c r="N40" s="450"/>
      <c r="O40" s="454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6"/>
    </row>
    <row r="41" spans="1:28" ht="12.75" customHeight="1" thickBot="1">
      <c r="A41" s="532"/>
      <c r="B41" s="91"/>
      <c r="C41" s="549"/>
      <c r="D41" s="430"/>
      <c r="E41" s="430"/>
      <c r="F41" s="430"/>
      <c r="G41" s="430"/>
      <c r="H41" s="535"/>
      <c r="I41" s="88" t="s">
        <v>90</v>
      </c>
      <c r="J41" s="89"/>
      <c r="K41" s="90" t="s">
        <v>90</v>
      </c>
      <c r="L41" s="595"/>
      <c r="M41" s="596"/>
      <c r="N41" s="597"/>
      <c r="O41" s="457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9"/>
    </row>
    <row r="42" spans="1:28" ht="28.5" customHeight="1">
      <c r="A42" s="572" t="s">
        <v>95</v>
      </c>
      <c r="B42" s="575" t="s">
        <v>96</v>
      </c>
      <c r="C42" s="576"/>
      <c r="D42" s="576"/>
      <c r="E42" s="576"/>
      <c r="F42" s="576"/>
      <c r="G42" s="576"/>
      <c r="H42" s="576"/>
      <c r="I42" s="36" t="s">
        <v>97</v>
      </c>
      <c r="J42" s="37" t="s">
        <v>98</v>
      </c>
      <c r="K42" s="38" t="s">
        <v>99</v>
      </c>
      <c r="L42" s="592" t="s">
        <v>100</v>
      </c>
      <c r="M42" s="593"/>
      <c r="N42" s="594"/>
      <c r="O42" s="583" t="str">
        <f>IF(入力シート!$C$84=0,"",入力シート!$C$84)</f>
        <v/>
      </c>
      <c r="P42" s="584"/>
      <c r="Q42" s="584"/>
      <c r="R42" s="584"/>
      <c r="S42" s="584"/>
      <c r="T42" s="584"/>
      <c r="U42" s="584"/>
      <c r="V42" s="584"/>
      <c r="W42" s="584"/>
      <c r="X42" s="584"/>
      <c r="Y42" s="584"/>
      <c r="Z42" s="584"/>
      <c r="AA42" s="585"/>
    </row>
    <row r="43" spans="1:28" ht="13.5" customHeight="1">
      <c r="A43" s="573"/>
      <c r="B43" s="556" t="str">
        <f>IF(入力シート!$D$57=0,"",入力シート!$D$57)</f>
        <v/>
      </c>
      <c r="C43" s="557"/>
      <c r="D43" s="557"/>
      <c r="E43" s="557"/>
      <c r="F43" s="557"/>
      <c r="G43" s="557"/>
      <c r="H43" s="558"/>
      <c r="I43" s="553" t="str">
        <f>IF(入力シート!$D$58=0,"",入力シート!$D$58)</f>
        <v/>
      </c>
      <c r="J43" s="141" t="str">
        <f>IF(入力シート!$O$59=0,"年　　　月",入力シート!$O$59)</f>
        <v>　年　　月</v>
      </c>
      <c r="K43" s="428" t="str">
        <f>IF(入力シート!$D$61=0,"",入力シート!$D$61)</f>
        <v/>
      </c>
      <c r="L43" s="448"/>
      <c r="M43" s="449"/>
      <c r="N43" s="450"/>
      <c r="O43" s="586" t="str">
        <f>IF(入力シート!$C$85=0,"",入力シート!$C$85)</f>
        <v/>
      </c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2"/>
    </row>
    <row r="44" spans="1:28" ht="13.5" customHeight="1">
      <c r="A44" s="573"/>
      <c r="B44" s="559"/>
      <c r="C44" s="560"/>
      <c r="D44" s="560"/>
      <c r="E44" s="560"/>
      <c r="F44" s="560"/>
      <c r="G44" s="560"/>
      <c r="H44" s="561"/>
      <c r="I44" s="554"/>
      <c r="J44" s="83" t="s">
        <v>155</v>
      </c>
      <c r="K44" s="429"/>
      <c r="L44" s="448"/>
      <c r="M44" s="449"/>
      <c r="N44" s="450"/>
      <c r="O44" s="586" t="str">
        <f>IF(入力シート!$C$84=0,"",入力シート!$C$84)</f>
        <v/>
      </c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2"/>
    </row>
    <row r="45" spans="1:28" ht="13.5" customHeight="1">
      <c r="A45" s="573"/>
      <c r="B45" s="562"/>
      <c r="C45" s="563"/>
      <c r="D45" s="563"/>
      <c r="E45" s="563"/>
      <c r="F45" s="563"/>
      <c r="G45" s="563"/>
      <c r="H45" s="564"/>
      <c r="I45" s="565"/>
      <c r="J45" s="142" t="str">
        <f>IF(入力シート!$O$60=0,"年　　　月",入力シート!$O$60)</f>
        <v>　年　　月</v>
      </c>
      <c r="K45" s="109" t="s">
        <v>90</v>
      </c>
      <c r="L45" s="448"/>
      <c r="M45" s="449"/>
      <c r="N45" s="450"/>
      <c r="O45" s="586" t="str">
        <f>IF(入力シート!$C$84=0,"",入力シート!$C$84)</f>
        <v/>
      </c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2"/>
    </row>
    <row r="46" spans="1:28" ht="13.5" customHeight="1">
      <c r="A46" s="573"/>
      <c r="B46" s="556" t="str">
        <f>IF(入力シート!$D$62=0,"",入力シート!$D$62)</f>
        <v/>
      </c>
      <c r="C46" s="557"/>
      <c r="D46" s="557"/>
      <c r="E46" s="557"/>
      <c r="F46" s="557"/>
      <c r="G46" s="557"/>
      <c r="H46" s="558"/>
      <c r="I46" s="553" t="str">
        <f>IF(入力シート!$D$63=0,"",入力シート!$D$63)</f>
        <v/>
      </c>
      <c r="J46" s="141" t="str">
        <f>IF(入力シート!$O$64=0,"年　　　月",入力シート!$O$64)</f>
        <v>　年　　月</v>
      </c>
      <c r="K46" s="428" t="str">
        <f>IF(入力シート!$D$66=0,"",入力シート!$D$66)</f>
        <v/>
      </c>
      <c r="L46" s="448"/>
      <c r="M46" s="449"/>
      <c r="N46" s="450"/>
      <c r="O46" s="586" t="str">
        <f>IF(入力シート!$C$86=0,"",入力シート!$C$86)</f>
        <v/>
      </c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2"/>
    </row>
    <row r="47" spans="1:28" ht="13.5" customHeight="1">
      <c r="A47" s="573"/>
      <c r="B47" s="559"/>
      <c r="C47" s="560"/>
      <c r="D47" s="560"/>
      <c r="E47" s="560"/>
      <c r="F47" s="560"/>
      <c r="G47" s="560"/>
      <c r="H47" s="561"/>
      <c r="I47" s="554"/>
      <c r="J47" s="83" t="s">
        <v>155</v>
      </c>
      <c r="K47" s="429"/>
      <c r="L47" s="448"/>
      <c r="M47" s="449"/>
      <c r="N47" s="450"/>
      <c r="O47" s="586" t="str">
        <f>IF(入力シート!$C$84=0,"",入力シート!$C$84)</f>
        <v/>
      </c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2"/>
    </row>
    <row r="48" spans="1:28" ht="13.5" customHeight="1">
      <c r="A48" s="573"/>
      <c r="B48" s="562"/>
      <c r="C48" s="563"/>
      <c r="D48" s="563"/>
      <c r="E48" s="563"/>
      <c r="F48" s="563"/>
      <c r="G48" s="563"/>
      <c r="H48" s="564"/>
      <c r="I48" s="565"/>
      <c r="J48" s="142" t="str">
        <f>IF(入力シート!$O$65=0,"年　　　月",入力シート!$O$65)</f>
        <v>　年　　月</v>
      </c>
      <c r="K48" s="109" t="s">
        <v>90</v>
      </c>
      <c r="L48" s="448"/>
      <c r="M48" s="449"/>
      <c r="N48" s="450"/>
      <c r="O48" s="586" t="str">
        <f>IF(入力シート!$C$84=0,"",入力シート!$C$84)</f>
        <v/>
      </c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2"/>
    </row>
    <row r="49" spans="1:27" ht="13.5" customHeight="1">
      <c r="A49" s="573"/>
      <c r="B49" s="556" t="str">
        <f>IF(入力シート!$D$57=0,"",入力シート!$D$57)</f>
        <v/>
      </c>
      <c r="C49" s="557"/>
      <c r="D49" s="557"/>
      <c r="E49" s="557"/>
      <c r="F49" s="557"/>
      <c r="G49" s="557"/>
      <c r="H49" s="558"/>
      <c r="I49" s="553" t="str">
        <f>IF(入力シート!$D$58=0,"",入力シート!$D$58)</f>
        <v/>
      </c>
      <c r="J49" s="141" t="str">
        <f>IF(入力シート!$O$59=0,"年　　　月",入力シート!$O$59)</f>
        <v>　年　　月</v>
      </c>
      <c r="K49" s="428" t="str">
        <f>IF(入力シート!$D$61=0,"",入力シート!$D$61)</f>
        <v/>
      </c>
      <c r="L49" s="448"/>
      <c r="M49" s="449"/>
      <c r="N49" s="450"/>
      <c r="O49" s="586" t="str">
        <f>IF(入力シート!$C$87=0,"",入力シート!$C$87)</f>
        <v/>
      </c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2"/>
    </row>
    <row r="50" spans="1:27" ht="13.5" customHeight="1">
      <c r="A50" s="573"/>
      <c r="B50" s="559"/>
      <c r="C50" s="560"/>
      <c r="D50" s="560"/>
      <c r="E50" s="560"/>
      <c r="F50" s="560"/>
      <c r="G50" s="560"/>
      <c r="H50" s="561"/>
      <c r="I50" s="554"/>
      <c r="J50" s="83" t="s">
        <v>155</v>
      </c>
      <c r="K50" s="429"/>
      <c r="L50" s="448"/>
      <c r="M50" s="449"/>
      <c r="N50" s="450"/>
      <c r="O50" s="586" t="str">
        <f>IF(入力シート!$C$84=0,"",入力シート!$C$84)</f>
        <v/>
      </c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2"/>
    </row>
    <row r="51" spans="1:27" ht="13.5" customHeight="1">
      <c r="A51" s="573"/>
      <c r="B51" s="562"/>
      <c r="C51" s="563"/>
      <c r="D51" s="563"/>
      <c r="E51" s="563"/>
      <c r="F51" s="563"/>
      <c r="G51" s="563"/>
      <c r="H51" s="564"/>
      <c r="I51" s="565"/>
      <c r="J51" s="142" t="str">
        <f>IF(入力シート!$O$60=0,"年　　　月",入力シート!$O$60)</f>
        <v>　年　　月</v>
      </c>
      <c r="K51" s="109" t="s">
        <v>90</v>
      </c>
      <c r="L51" s="595"/>
      <c r="M51" s="596"/>
      <c r="N51" s="597"/>
      <c r="O51" s="587" t="str">
        <f>IF(入力シート!$C$84=0,"",入力シート!$C$84)</f>
        <v/>
      </c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9"/>
    </row>
    <row r="52" spans="1:27" ht="13.5" customHeight="1">
      <c r="A52" s="573"/>
      <c r="B52" s="556" t="str">
        <f>IF(入力シート!$D$62=0,"",入力シート!$D$62)</f>
        <v/>
      </c>
      <c r="C52" s="557"/>
      <c r="D52" s="557"/>
      <c r="E52" s="557"/>
      <c r="F52" s="557"/>
      <c r="G52" s="557"/>
      <c r="H52" s="558"/>
      <c r="I52" s="553" t="str">
        <f>IF(入力シート!$D$63=0,"",入力シート!$D$63)</f>
        <v/>
      </c>
      <c r="J52" s="141" t="str">
        <f>IF(入力シート!$O$64=0,"年　　　月",入力シート!$O$64)</f>
        <v>　年　　月</v>
      </c>
      <c r="K52" s="428" t="str">
        <f>IF(入力シート!$D$66=0,"",入力シート!$D$66)</f>
        <v/>
      </c>
      <c r="L52" s="592" t="s">
        <v>101</v>
      </c>
      <c r="M52" s="593"/>
      <c r="N52" s="594"/>
      <c r="O52" s="566" t="s">
        <v>102</v>
      </c>
      <c r="P52" s="567"/>
      <c r="Q52" s="567"/>
      <c r="R52" s="567"/>
      <c r="S52" s="567"/>
      <c r="T52" s="567"/>
      <c r="U52" s="567"/>
      <c r="V52" s="567"/>
      <c r="W52" s="567"/>
      <c r="X52" s="567"/>
      <c r="Y52" s="567"/>
      <c r="Z52" s="567"/>
      <c r="AA52" s="568"/>
    </row>
    <row r="53" spans="1:27" ht="13.5" customHeight="1">
      <c r="A53" s="573"/>
      <c r="B53" s="559"/>
      <c r="C53" s="560"/>
      <c r="D53" s="560"/>
      <c r="E53" s="560"/>
      <c r="F53" s="560"/>
      <c r="G53" s="560"/>
      <c r="H53" s="561"/>
      <c r="I53" s="554"/>
      <c r="J53" s="83" t="s">
        <v>155</v>
      </c>
      <c r="K53" s="429"/>
      <c r="L53" s="448"/>
      <c r="M53" s="449"/>
      <c r="N53" s="450"/>
      <c r="O53" s="566"/>
      <c r="P53" s="567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8"/>
    </row>
    <row r="54" spans="1:27" ht="13.5" customHeight="1">
      <c r="A54" s="573"/>
      <c r="B54" s="562"/>
      <c r="C54" s="563"/>
      <c r="D54" s="563"/>
      <c r="E54" s="563"/>
      <c r="F54" s="563"/>
      <c r="G54" s="563"/>
      <c r="H54" s="564"/>
      <c r="I54" s="565"/>
      <c r="J54" s="142" t="str">
        <f>IF(入力シート!$O$65=0,"年　　　月",入力シート!$O$65)</f>
        <v>　年　　月</v>
      </c>
      <c r="K54" s="109" t="s">
        <v>90</v>
      </c>
      <c r="L54" s="448"/>
      <c r="M54" s="449"/>
      <c r="N54" s="450"/>
      <c r="O54" s="43"/>
      <c r="P54" s="551" t="str">
        <f>IF(入力シート!$D$72=0,"",入力シート!$D$72)</f>
        <v/>
      </c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52"/>
    </row>
    <row r="55" spans="1:27" ht="13.5" customHeight="1">
      <c r="A55" s="573"/>
      <c r="B55" s="556" t="str">
        <f>IF(入力シート!$D$67=0,"",入力シート!$D$67)</f>
        <v/>
      </c>
      <c r="C55" s="557"/>
      <c r="D55" s="557"/>
      <c r="E55" s="557"/>
      <c r="F55" s="557"/>
      <c r="G55" s="557"/>
      <c r="H55" s="558"/>
      <c r="I55" s="553" t="str">
        <f>IF(入力シート!$D$68=0,"",入力シート!$D$68)</f>
        <v/>
      </c>
      <c r="J55" s="141" t="str">
        <f>IF(入力シート!$O$69=0,"年　　　月",入力シート!$O$69)</f>
        <v>　年　　月</v>
      </c>
      <c r="K55" s="428" t="str">
        <f>IF(入力シート!$D$71=0,"",入力シート!$D$71)</f>
        <v/>
      </c>
      <c r="L55" s="448"/>
      <c r="M55" s="449"/>
      <c r="N55" s="450"/>
      <c r="O55" s="45"/>
      <c r="P55" s="551" t="str">
        <f>IF(入力シート!$D$73=0,"",入力シート!$D$73)</f>
        <v/>
      </c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2"/>
    </row>
    <row r="56" spans="1:27" ht="13.5" customHeight="1">
      <c r="A56" s="573"/>
      <c r="B56" s="559"/>
      <c r="C56" s="560"/>
      <c r="D56" s="560"/>
      <c r="E56" s="560"/>
      <c r="F56" s="560"/>
      <c r="G56" s="560"/>
      <c r="H56" s="561"/>
      <c r="I56" s="554"/>
      <c r="J56" s="83" t="s">
        <v>155</v>
      </c>
      <c r="K56" s="429"/>
      <c r="L56" s="448"/>
      <c r="M56" s="449"/>
      <c r="N56" s="450"/>
      <c r="O56" s="46" t="s">
        <v>106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7"/>
    </row>
    <row r="57" spans="1:27" ht="13.5" customHeight="1" thickBot="1">
      <c r="A57" s="573"/>
      <c r="B57" s="569"/>
      <c r="C57" s="570"/>
      <c r="D57" s="570"/>
      <c r="E57" s="570"/>
      <c r="F57" s="570"/>
      <c r="G57" s="570"/>
      <c r="H57" s="571"/>
      <c r="I57" s="555"/>
      <c r="J57" s="143" t="str">
        <f>IF(入力シート!$O$70=0,"年　　　月",入力シート!$O$70)</f>
        <v>　年　　月</v>
      </c>
      <c r="K57" s="87" t="s">
        <v>90</v>
      </c>
      <c r="L57" s="448"/>
      <c r="M57" s="449"/>
      <c r="N57" s="450"/>
      <c r="O57" s="156" t="s">
        <v>226</v>
      </c>
      <c r="P57" s="551" t="str">
        <f>IF(入力シート!$D$74=0,"",入力シート!$D$74)</f>
        <v/>
      </c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2"/>
    </row>
    <row r="58" spans="1:27" ht="27.75" customHeight="1" thickTop="1">
      <c r="A58" s="573"/>
      <c r="B58" s="577" t="s">
        <v>227</v>
      </c>
      <c r="C58" s="578"/>
      <c r="D58" s="578"/>
      <c r="E58" s="578"/>
      <c r="F58" s="578"/>
      <c r="G58" s="578"/>
      <c r="H58" s="578"/>
      <c r="I58" s="578"/>
      <c r="J58" s="579"/>
      <c r="K58" s="145" t="str">
        <f>IF(入力シート!$O$71=0,"",入力シート!$O$71)</f>
        <v/>
      </c>
      <c r="L58" s="448"/>
      <c r="M58" s="449"/>
      <c r="N58" s="450"/>
      <c r="O58" s="48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2"/>
    </row>
    <row r="59" spans="1:27" ht="12.75" customHeight="1" thickBot="1">
      <c r="A59" s="574"/>
      <c r="B59" s="580"/>
      <c r="C59" s="581"/>
      <c r="D59" s="581"/>
      <c r="E59" s="581"/>
      <c r="F59" s="581"/>
      <c r="G59" s="581"/>
      <c r="H59" s="581"/>
      <c r="I59" s="581"/>
      <c r="J59" s="582"/>
      <c r="K59" s="153" t="s">
        <v>90</v>
      </c>
      <c r="L59" s="448"/>
      <c r="M59" s="449"/>
      <c r="N59" s="450"/>
      <c r="O59" s="48"/>
      <c r="P59" s="151"/>
      <c r="Q59" s="551" t="str">
        <f>IF(入力シート!$D$75=0,"",入力シート!$D$75)</f>
        <v/>
      </c>
      <c r="R59" s="551"/>
      <c r="S59" s="551"/>
      <c r="T59" s="551"/>
      <c r="U59" s="551"/>
      <c r="V59" s="551"/>
      <c r="W59" s="151"/>
      <c r="X59" s="551" t="str">
        <f>IF(入力シート!$D$76=0,"",入力シート!$D$76)</f>
        <v/>
      </c>
      <c r="Y59" s="551"/>
      <c r="Z59" s="551"/>
      <c r="AA59" s="552"/>
    </row>
    <row r="60" spans="1:27" ht="21" customHeight="1" thickBot="1">
      <c r="A60" s="40" t="s">
        <v>103</v>
      </c>
      <c r="B60" s="41"/>
      <c r="C60" s="40"/>
      <c r="D60" s="40"/>
      <c r="E60" s="40"/>
      <c r="F60" s="40"/>
      <c r="G60" s="40"/>
      <c r="H60" s="40"/>
      <c r="I60" s="40"/>
      <c r="J60" s="40"/>
      <c r="K60" s="42" t="s">
        <v>30</v>
      </c>
      <c r="L60" s="598"/>
      <c r="M60" s="599"/>
      <c r="N60" s="600"/>
      <c r="O60" s="590" t="s">
        <v>109</v>
      </c>
      <c r="P60" s="591"/>
      <c r="Q60" s="473"/>
      <c r="R60" s="473"/>
      <c r="S60" s="473"/>
      <c r="T60" s="473"/>
      <c r="U60" s="473"/>
      <c r="V60" s="473"/>
      <c r="W60" s="50" t="s">
        <v>110</v>
      </c>
      <c r="X60" s="473"/>
      <c r="Y60" s="473"/>
      <c r="Z60" s="473"/>
      <c r="AA60" s="474"/>
    </row>
    <row r="61" spans="1:27" ht="21" customHeight="1">
      <c r="A61" s="29" t="s">
        <v>104</v>
      </c>
      <c r="B61" s="44"/>
      <c r="C61" s="29"/>
      <c r="D61" s="29"/>
      <c r="E61" s="29"/>
      <c r="F61" s="29"/>
      <c r="G61" s="29"/>
      <c r="H61" s="29"/>
      <c r="I61" s="29"/>
      <c r="J61" s="29"/>
      <c r="K61" s="29"/>
      <c r="L61" s="51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</row>
    <row r="62" spans="1:27" ht="21" customHeight="1">
      <c r="A62" s="29" t="s">
        <v>105</v>
      </c>
      <c r="B62" s="44"/>
      <c r="C62" s="29"/>
      <c r="D62" s="29"/>
      <c r="E62" s="29"/>
      <c r="F62" s="29"/>
      <c r="G62" s="29"/>
      <c r="H62" s="29"/>
      <c r="I62" s="29"/>
      <c r="J62" s="29"/>
      <c r="K62" s="29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</row>
    <row r="63" spans="1:27" ht="21" customHeight="1">
      <c r="A63" s="550" t="s">
        <v>107</v>
      </c>
      <c r="B63" s="550"/>
      <c r="C63" s="550"/>
      <c r="D63" s="550"/>
      <c r="E63" s="550"/>
      <c r="F63" s="550"/>
      <c r="G63" s="550"/>
      <c r="H63" s="550"/>
      <c r="I63" s="550"/>
      <c r="J63" s="550"/>
      <c r="K63" s="550"/>
    </row>
    <row r="64" spans="1:27" ht="21" customHeight="1">
      <c r="A64" s="550"/>
      <c r="B64" s="550"/>
      <c r="C64" s="550"/>
      <c r="D64" s="550"/>
      <c r="E64" s="550"/>
      <c r="F64" s="550"/>
      <c r="G64" s="550"/>
      <c r="H64" s="550"/>
      <c r="I64" s="550"/>
      <c r="J64" s="550"/>
      <c r="K64" s="550"/>
    </row>
    <row r="65" spans="1:11" ht="21" customHeight="1">
      <c r="A65" s="41" t="s">
        <v>108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21" customHeight="1">
      <c r="A66" s="41" t="s">
        <v>207</v>
      </c>
    </row>
    <row r="67" spans="1:11" ht="16.5" customHeight="1"/>
    <row r="68" spans="1:11" ht="13.5" customHeight="1"/>
    <row r="69" spans="1:11" ht="13.5" customHeight="1"/>
    <row r="70" spans="1:11" ht="13.5" customHeight="1"/>
    <row r="71" spans="1:11" ht="14.25" customHeight="1"/>
    <row r="72" spans="1:11" ht="14.25" customHeight="1"/>
    <row r="73" spans="1:11" ht="14.25" customHeight="1"/>
  </sheetData>
  <sheetProtection algorithmName="SHA-512" hashValue="qxB7AISYWIZG14ATLvb8uHkiAt4GKu7aQRxtEbtYvupc28Pksq5aYLZYZVQtmakKOrvm7jRwD1uTs/uLHeU4aQ==" saltValue="hpsgv8+UjeQ2y9Cj/9SgSw==" spinCount="100000" sheet="1" objects="1" scenarios="1"/>
  <mergeCells count="97">
    <mergeCell ref="O49:AA51"/>
    <mergeCell ref="O60:P60"/>
    <mergeCell ref="L23:N41"/>
    <mergeCell ref="L42:N51"/>
    <mergeCell ref="L52:N60"/>
    <mergeCell ref="O43:AA45"/>
    <mergeCell ref="O23:AA41"/>
    <mergeCell ref="B43:H45"/>
    <mergeCell ref="I43:I45"/>
    <mergeCell ref="K43:K44"/>
    <mergeCell ref="B46:H48"/>
    <mergeCell ref="O42:AA42"/>
    <mergeCell ref="O46:AA48"/>
    <mergeCell ref="K55:K56"/>
    <mergeCell ref="K49:K50"/>
    <mergeCell ref="K52:K53"/>
    <mergeCell ref="I46:I48"/>
    <mergeCell ref="K46:K47"/>
    <mergeCell ref="A63:K64"/>
    <mergeCell ref="P57:AA58"/>
    <mergeCell ref="I55:I57"/>
    <mergeCell ref="B49:H51"/>
    <mergeCell ref="I49:I51"/>
    <mergeCell ref="B52:H54"/>
    <mergeCell ref="I52:I54"/>
    <mergeCell ref="O52:AA53"/>
    <mergeCell ref="P54:AA54"/>
    <mergeCell ref="P55:AA55"/>
    <mergeCell ref="Q59:V60"/>
    <mergeCell ref="X59:AA60"/>
    <mergeCell ref="B55:H57"/>
    <mergeCell ref="A42:A59"/>
    <mergeCell ref="B42:H42"/>
    <mergeCell ref="B58:J59"/>
    <mergeCell ref="B31:B33"/>
    <mergeCell ref="C31:H33"/>
    <mergeCell ref="A24:A41"/>
    <mergeCell ref="C24:H24"/>
    <mergeCell ref="A21:B23"/>
    <mergeCell ref="D21:F21"/>
    <mergeCell ref="C22:K22"/>
    <mergeCell ref="D23:E23"/>
    <mergeCell ref="K28:K29"/>
    <mergeCell ref="I31:I32"/>
    <mergeCell ref="B37:B39"/>
    <mergeCell ref="C37:H39"/>
    <mergeCell ref="I37:I38"/>
    <mergeCell ref="C40:H41"/>
    <mergeCell ref="B34:B36"/>
    <mergeCell ref="C34:H36"/>
    <mergeCell ref="B28:B30"/>
    <mergeCell ref="C28:H30"/>
    <mergeCell ref="I28:I29"/>
    <mergeCell ref="A17:B17"/>
    <mergeCell ref="C17:D17"/>
    <mergeCell ref="A18:B20"/>
    <mergeCell ref="H19:I19"/>
    <mergeCell ref="F17:G17"/>
    <mergeCell ref="B25:B27"/>
    <mergeCell ref="C25:H27"/>
    <mergeCell ref="I25:I26"/>
    <mergeCell ref="A1:K2"/>
    <mergeCell ref="A12:B13"/>
    <mergeCell ref="A14:B15"/>
    <mergeCell ref="A16:B16"/>
    <mergeCell ref="D6:K8"/>
    <mergeCell ref="C9:C11"/>
    <mergeCell ref="D9:K11"/>
    <mergeCell ref="A3:B11"/>
    <mergeCell ref="L1:N22"/>
    <mergeCell ref="O1:AA22"/>
    <mergeCell ref="C3:C5"/>
    <mergeCell ref="D3:K5"/>
    <mergeCell ref="C6:C8"/>
    <mergeCell ref="H17:I17"/>
    <mergeCell ref="H16:I16"/>
    <mergeCell ref="C12:K13"/>
    <mergeCell ref="C14:G15"/>
    <mergeCell ref="H14:K15"/>
    <mergeCell ref="C16:D16"/>
    <mergeCell ref="F16:G16"/>
    <mergeCell ref="J16:K16"/>
    <mergeCell ref="C18:D20"/>
    <mergeCell ref="E18:E20"/>
    <mergeCell ref="F18:G20"/>
    <mergeCell ref="K37:K38"/>
    <mergeCell ref="F23:G23"/>
    <mergeCell ref="H23:K23"/>
    <mergeCell ref="H18:I18"/>
    <mergeCell ref="J18:K18"/>
    <mergeCell ref="H20:I20"/>
    <mergeCell ref="J20:K20"/>
    <mergeCell ref="K34:K35"/>
    <mergeCell ref="K31:K32"/>
    <mergeCell ref="J19:K19"/>
    <mergeCell ref="I34:I35"/>
    <mergeCell ref="K25:K26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7" fitToWidth="2" fitToHeight="2" orientation="portrait" r:id="rId1"/>
  <headerFooter alignWithMargins="0"/>
  <colBreaks count="1" manualBreakCount="1">
    <brk id="1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Z52"/>
  <sheetViews>
    <sheetView view="pageBreakPreview" zoomScaleNormal="100" zoomScaleSheetLayoutView="100" workbookViewId="0">
      <selection activeCell="D7" sqref="D7:J7"/>
    </sheetView>
  </sheetViews>
  <sheetFormatPr defaultRowHeight="13.5"/>
  <cols>
    <col min="1" max="1" width="5.5" style="1" customWidth="1"/>
    <col min="2" max="3" width="9" style="1"/>
    <col min="4" max="7" width="7.625" style="1" customWidth="1"/>
    <col min="8" max="9" width="3.75" style="1" customWidth="1"/>
    <col min="10" max="13" width="7.625" style="1" customWidth="1"/>
    <col min="14" max="14" width="8.375" style="1" customWidth="1"/>
    <col min="15" max="15" width="1.625" style="1" customWidth="1"/>
    <col min="16" max="16" width="4.625" style="1" customWidth="1"/>
    <col min="17" max="18" width="10.125" style="1" customWidth="1"/>
    <col min="19" max="26" width="9.625" style="1" customWidth="1"/>
    <col min="27" max="16384" width="9" style="1"/>
  </cols>
  <sheetData>
    <row r="1" spans="2:26" ht="30.75" customHeight="1">
      <c r="B1" s="682" t="s">
        <v>37</v>
      </c>
      <c r="C1" s="637"/>
      <c r="D1" s="637"/>
      <c r="E1" s="637"/>
      <c r="F1" s="637"/>
      <c r="G1" s="637"/>
      <c r="H1" s="637"/>
      <c r="I1" s="637"/>
      <c r="J1" s="637"/>
      <c r="Q1" s="635" t="s">
        <v>31</v>
      </c>
      <c r="R1" s="636"/>
      <c r="S1" s="636"/>
      <c r="T1" s="636"/>
      <c r="U1" s="636"/>
    </row>
    <row r="2" spans="2:26">
      <c r="L2" s="150" t="s">
        <v>0</v>
      </c>
      <c r="Q2" s="604"/>
      <c r="R2" s="604"/>
      <c r="S2" s="604"/>
      <c r="T2" s="604"/>
      <c r="U2" s="604"/>
      <c r="V2" s="637"/>
    </row>
    <row r="3" spans="2:26" ht="16.5" customHeight="1">
      <c r="B3" s="683" t="s">
        <v>1</v>
      </c>
      <c r="C3" s="683"/>
      <c r="D3" s="684" t="s">
        <v>2</v>
      </c>
      <c r="E3" s="683"/>
      <c r="F3" s="683"/>
      <c r="G3" s="683"/>
      <c r="H3" s="683"/>
      <c r="I3" s="683"/>
      <c r="J3" s="683"/>
      <c r="L3" s="2" t="s">
        <v>3</v>
      </c>
      <c r="M3" s="3"/>
      <c r="W3" s="638" t="s">
        <v>3</v>
      </c>
      <c r="X3" s="638"/>
      <c r="Y3" s="639"/>
      <c r="Z3" s="639"/>
    </row>
    <row r="5" spans="2:26" ht="26.25" customHeight="1">
      <c r="B5" s="685" t="s">
        <v>4</v>
      </c>
      <c r="C5" s="686"/>
      <c r="D5" s="687" t="s">
        <v>5</v>
      </c>
      <c r="E5" s="687"/>
      <c r="F5" s="687"/>
      <c r="G5" s="687"/>
      <c r="H5" s="687"/>
      <c r="I5" s="687"/>
      <c r="J5" s="687"/>
      <c r="K5" s="687"/>
      <c r="L5" s="687"/>
      <c r="M5" s="687"/>
      <c r="N5" s="686"/>
      <c r="O5" s="55"/>
      <c r="P5" s="54"/>
      <c r="Q5" s="640" t="s">
        <v>4</v>
      </c>
      <c r="R5" s="641"/>
      <c r="S5" s="642" t="s">
        <v>5</v>
      </c>
      <c r="T5" s="642"/>
      <c r="U5" s="642"/>
      <c r="V5" s="642"/>
      <c r="W5" s="642"/>
      <c r="X5" s="642"/>
      <c r="Y5" s="642"/>
      <c r="Z5" s="641"/>
    </row>
    <row r="6" spans="2:26" ht="26.25" customHeight="1">
      <c r="B6" s="640" t="s">
        <v>38</v>
      </c>
      <c r="C6" s="641"/>
      <c r="D6" s="688" t="s">
        <v>225</v>
      </c>
      <c r="E6" s="689"/>
      <c r="F6" s="689"/>
      <c r="G6" s="689"/>
      <c r="H6" s="689"/>
      <c r="I6" s="689"/>
      <c r="J6" s="689"/>
      <c r="K6" s="689"/>
      <c r="L6" s="689"/>
      <c r="M6" s="689"/>
      <c r="N6" s="690"/>
      <c r="O6" s="59"/>
      <c r="P6" s="58"/>
      <c r="Q6" s="614" t="s">
        <v>32</v>
      </c>
      <c r="R6" s="627"/>
      <c r="S6" s="632"/>
      <c r="T6" s="633"/>
      <c r="U6" s="633"/>
      <c r="V6" s="633"/>
      <c r="W6" s="633"/>
      <c r="X6" s="633"/>
      <c r="Y6" s="633"/>
      <c r="Z6" s="634"/>
    </row>
    <row r="7" spans="2:26" ht="26.25" customHeight="1">
      <c r="B7" s="681" t="s">
        <v>6</v>
      </c>
      <c r="C7" s="641"/>
      <c r="D7" s="701" t="str">
        <f>IF(入力シート!$D$6="情報アーキテクチャコース","　情報アーキテクチャコース",IF(入力シート!$D$6="創造技術コース","　創造技術コース",IF(入力シート!$D$7="事業設計工学コース","　事業設計工学コース","　情報アーキテクチャコース ・ 創造技術コース ・ 事業設計工学コース")))</f>
        <v>　創造技術コース</v>
      </c>
      <c r="E7" s="702"/>
      <c r="F7" s="702"/>
      <c r="G7" s="702"/>
      <c r="H7" s="702"/>
      <c r="I7" s="702"/>
      <c r="J7" s="703"/>
      <c r="K7" s="699" t="s">
        <v>40</v>
      </c>
      <c r="L7" s="700"/>
      <c r="M7" s="697" t="s">
        <v>242</v>
      </c>
      <c r="N7" s="698"/>
      <c r="O7" s="56"/>
      <c r="P7" s="60"/>
      <c r="Q7" s="628"/>
      <c r="R7" s="629"/>
      <c r="S7" s="621"/>
      <c r="T7" s="622"/>
      <c r="U7" s="622"/>
      <c r="V7" s="622"/>
      <c r="W7" s="622"/>
      <c r="X7" s="622"/>
      <c r="Y7" s="622"/>
      <c r="Z7" s="623"/>
    </row>
    <row r="8" spans="2:26" ht="26.25" customHeight="1">
      <c r="B8" s="640" t="s">
        <v>7</v>
      </c>
      <c r="C8" s="641"/>
      <c r="D8" s="677" t="str">
        <f>入力シート!O15</f>
        <v>　　</v>
      </c>
      <c r="E8" s="678"/>
      <c r="F8" s="678"/>
      <c r="G8" s="678"/>
      <c r="H8" s="678"/>
      <c r="I8" s="678"/>
      <c r="J8" s="678"/>
      <c r="K8" s="5"/>
      <c r="L8" s="4"/>
      <c r="M8" s="4"/>
      <c r="N8" s="6"/>
      <c r="O8" s="61"/>
      <c r="P8" s="12"/>
      <c r="Q8" s="628"/>
      <c r="R8" s="629"/>
      <c r="S8" s="621"/>
      <c r="T8" s="622"/>
      <c r="U8" s="622"/>
      <c r="V8" s="622"/>
      <c r="W8" s="622"/>
      <c r="X8" s="622"/>
      <c r="Y8" s="622"/>
      <c r="Z8" s="623"/>
    </row>
    <row r="9" spans="2:26" ht="26.25" customHeight="1">
      <c r="B9" s="640" t="s">
        <v>8</v>
      </c>
      <c r="C9" s="641"/>
      <c r="D9" s="677" t="str">
        <f>入力シート!O14</f>
        <v>　　</v>
      </c>
      <c r="E9" s="678"/>
      <c r="F9" s="678"/>
      <c r="G9" s="678"/>
      <c r="H9" s="678"/>
      <c r="I9" s="678"/>
      <c r="J9" s="679"/>
      <c r="K9" s="7" t="s">
        <v>9</v>
      </c>
      <c r="L9" s="657" t="str">
        <f>IF(入力シート!$D$14="男","男",IF(入力シート!$D$14="女","女","男　　・　　女"))</f>
        <v>男　　・　　女</v>
      </c>
      <c r="M9" s="657"/>
      <c r="N9" s="663"/>
      <c r="O9" s="15"/>
      <c r="P9" s="53"/>
      <c r="Q9" s="628"/>
      <c r="R9" s="629"/>
      <c r="S9" s="621"/>
      <c r="T9" s="622"/>
      <c r="U9" s="622"/>
      <c r="V9" s="622"/>
      <c r="W9" s="622"/>
      <c r="X9" s="622"/>
      <c r="Y9" s="622"/>
      <c r="Z9" s="623"/>
    </row>
    <row r="10" spans="2:26" ht="26.25" customHeight="1">
      <c r="B10" s="664" t="s">
        <v>10</v>
      </c>
      <c r="C10" s="665"/>
      <c r="D10" s="666" t="str">
        <f>CONCATENATE(入力シート!D17,"　　　　年　　　 ",入力シート!G17,"　　　　月　　　 ",入力シート!I17,"　　　　日")</f>
        <v>　　　　年　　　 　　　　月　　　 　　　　日</v>
      </c>
      <c r="E10" s="667"/>
      <c r="F10" s="667"/>
      <c r="G10" s="667"/>
      <c r="H10" s="667"/>
      <c r="I10" s="667"/>
      <c r="J10" s="668"/>
      <c r="K10" s="7" t="s">
        <v>11</v>
      </c>
      <c r="L10" s="653" t="str">
        <f>IFERROR(IF(入力シート!$O$18="#VALUE!","",入力シート!$O$18),"")</f>
        <v/>
      </c>
      <c r="M10" s="657"/>
      <c r="N10" s="111" t="s">
        <v>194</v>
      </c>
      <c r="O10" s="15"/>
      <c r="P10" s="53"/>
      <c r="Q10" s="628"/>
      <c r="R10" s="629"/>
      <c r="S10" s="621"/>
      <c r="T10" s="622"/>
      <c r="U10" s="622"/>
      <c r="V10" s="622"/>
      <c r="W10" s="622"/>
      <c r="X10" s="622"/>
      <c r="Y10" s="622"/>
      <c r="Z10" s="623"/>
    </row>
    <row r="11" spans="2:26" ht="26.25" customHeight="1">
      <c r="B11" s="669" t="s">
        <v>12</v>
      </c>
      <c r="C11" s="670"/>
      <c r="D11" s="67" t="s">
        <v>13</v>
      </c>
      <c r="E11" s="680" t="str">
        <f>IF(入力シート!$O$21=0,"",入力シート!$O$21)</f>
        <v>　－　</v>
      </c>
      <c r="F11" s="680"/>
      <c r="G11" s="680"/>
      <c r="H11" s="680"/>
      <c r="I11" s="8"/>
      <c r="J11" s="8"/>
      <c r="K11" s="8"/>
      <c r="L11" s="8"/>
      <c r="M11" s="8"/>
      <c r="N11" s="9"/>
      <c r="O11" s="61"/>
      <c r="P11" s="12"/>
      <c r="Q11" s="628"/>
      <c r="R11" s="629"/>
      <c r="S11" s="621"/>
      <c r="T11" s="622"/>
      <c r="U11" s="622"/>
      <c r="V11" s="622"/>
      <c r="W11" s="622"/>
      <c r="X11" s="622"/>
      <c r="Y11" s="622"/>
      <c r="Z11" s="623"/>
    </row>
    <row r="12" spans="2:26" ht="26.25" customHeight="1">
      <c r="B12" s="664" t="s">
        <v>14</v>
      </c>
      <c r="C12" s="665"/>
      <c r="D12" s="671" t="str">
        <f>IF(入力シート!$O$91="　FAX　","　（　　　　　　）　　　　　　－　　　　　　　　　　FAX　（　　　　　）　　　　　　－",入力シート!$O$91)</f>
        <v>　（　　　　　　）　　　　　　－　　　　　　　　　　FAX　（　　　　　）　　　　　　－</v>
      </c>
      <c r="E12" s="672"/>
      <c r="F12" s="672"/>
      <c r="G12" s="672"/>
      <c r="H12" s="672"/>
      <c r="I12" s="672"/>
      <c r="J12" s="672"/>
      <c r="K12" s="672"/>
      <c r="L12" s="672"/>
      <c r="M12" s="672"/>
      <c r="N12" s="673"/>
      <c r="O12" s="15"/>
      <c r="P12" s="53"/>
      <c r="Q12" s="630"/>
      <c r="R12" s="631"/>
      <c r="S12" s="624"/>
      <c r="T12" s="625"/>
      <c r="U12" s="625"/>
      <c r="V12" s="625"/>
      <c r="W12" s="625"/>
      <c r="X12" s="625"/>
      <c r="Y12" s="625"/>
      <c r="Z12" s="626"/>
    </row>
    <row r="13" spans="2:26" ht="26.25" customHeight="1">
      <c r="B13" s="674" t="s">
        <v>15</v>
      </c>
      <c r="C13" s="675"/>
      <c r="D13" s="677" t="str">
        <f>IF(入力シート!$D$24=0,"",入力シート!$D$24)</f>
        <v/>
      </c>
      <c r="E13" s="678"/>
      <c r="F13" s="678"/>
      <c r="G13" s="678"/>
      <c r="H13" s="678"/>
      <c r="I13" s="678"/>
      <c r="J13" s="678"/>
      <c r="K13" s="678"/>
      <c r="L13" s="678"/>
      <c r="M13" s="678"/>
      <c r="N13" s="679"/>
      <c r="O13" s="15"/>
      <c r="P13" s="53"/>
      <c r="Q13" s="614" t="s">
        <v>33</v>
      </c>
      <c r="R13" s="627"/>
      <c r="S13" s="632"/>
      <c r="T13" s="633"/>
      <c r="U13" s="633"/>
      <c r="V13" s="633"/>
      <c r="W13" s="633"/>
      <c r="X13" s="633"/>
      <c r="Y13" s="633"/>
      <c r="Z13" s="634"/>
    </row>
    <row r="14" spans="2:26" ht="26.25" customHeight="1">
      <c r="B14" s="676" t="s">
        <v>16</v>
      </c>
      <c r="C14" s="652"/>
      <c r="D14" s="691" t="str">
        <f>IF(入力シート!$D$92=0,"",入力シート!$D$92)</f>
        <v/>
      </c>
      <c r="E14" s="692"/>
      <c r="F14" s="692"/>
      <c r="G14" s="692"/>
      <c r="H14" s="692"/>
      <c r="I14" s="692"/>
      <c r="J14" s="10"/>
      <c r="K14" s="11" t="s">
        <v>17</v>
      </c>
      <c r="L14" s="680" t="str">
        <f>IF(入力シート!$D$93=0,"",入力シート!$D$93)</f>
        <v/>
      </c>
      <c r="M14" s="680"/>
      <c r="N14" s="693"/>
      <c r="O14" s="61"/>
      <c r="P14" s="12"/>
      <c r="Q14" s="628"/>
      <c r="R14" s="629"/>
      <c r="S14" s="621"/>
      <c r="T14" s="622"/>
      <c r="U14" s="622"/>
      <c r="V14" s="622"/>
      <c r="W14" s="622"/>
      <c r="X14" s="622"/>
      <c r="Y14" s="622"/>
      <c r="Z14" s="623"/>
    </row>
    <row r="15" spans="2:26" ht="26.25" customHeight="1">
      <c r="B15" s="661" t="s">
        <v>18</v>
      </c>
      <c r="C15" s="662"/>
      <c r="D15" s="149" t="s">
        <v>19</v>
      </c>
      <c r="E15" s="694" t="str">
        <f>IF(入力シート!$O$94=0,"",入力シート!$O$94)</f>
        <v>　－　</v>
      </c>
      <c r="F15" s="694"/>
      <c r="G15" s="695" t="str">
        <f>IF(入力シート!$D$95=0,"",入力シート!$D$95)</f>
        <v/>
      </c>
      <c r="H15" s="695"/>
      <c r="I15" s="695"/>
      <c r="J15" s="695"/>
      <c r="K15" s="695"/>
      <c r="L15" s="695"/>
      <c r="M15" s="695"/>
      <c r="N15" s="696"/>
      <c r="O15" s="61"/>
      <c r="P15" s="12"/>
      <c r="Q15" s="628"/>
      <c r="R15" s="629"/>
      <c r="S15" s="621"/>
      <c r="T15" s="622"/>
      <c r="U15" s="622"/>
      <c r="V15" s="622"/>
      <c r="W15" s="622"/>
      <c r="X15" s="622"/>
      <c r="Y15" s="622"/>
      <c r="Z15" s="623"/>
    </row>
    <row r="16" spans="2:26" ht="26.25" customHeight="1">
      <c r="B16" s="649" t="s">
        <v>20</v>
      </c>
      <c r="C16" s="650"/>
      <c r="D16" s="658" t="str">
        <f>IF(入力シート!$O$96="　FAX　","　（　　　　　　）　　　　　　－　　　　　　　　　　FAX　（　　　　　）　　　　　　－",入力シート!$O$96)</f>
        <v>　（　　　　　　）　　　　　　－　　　　　　　　　　FAX　（　　　　　）　　　　　　－</v>
      </c>
      <c r="E16" s="659"/>
      <c r="F16" s="659"/>
      <c r="G16" s="659"/>
      <c r="H16" s="659"/>
      <c r="I16" s="659"/>
      <c r="J16" s="659"/>
      <c r="K16" s="659"/>
      <c r="L16" s="659"/>
      <c r="M16" s="659"/>
      <c r="N16" s="660"/>
      <c r="O16" s="61"/>
      <c r="P16" s="12"/>
      <c r="Q16" s="628"/>
      <c r="R16" s="629"/>
      <c r="S16" s="621"/>
      <c r="T16" s="622"/>
      <c r="U16" s="622"/>
      <c r="V16" s="622"/>
      <c r="W16" s="622"/>
      <c r="X16" s="622"/>
      <c r="Y16" s="622"/>
      <c r="Z16" s="623"/>
    </row>
    <row r="17" spans="2:26" ht="26.25" customHeight="1">
      <c r="B17" s="651" t="s">
        <v>21</v>
      </c>
      <c r="C17" s="652"/>
      <c r="D17" s="653" t="s">
        <v>22</v>
      </c>
      <c r="E17" s="654"/>
      <c r="F17" s="655" t="s">
        <v>23</v>
      </c>
      <c r="G17" s="654"/>
      <c r="H17" s="655" t="s">
        <v>24</v>
      </c>
      <c r="I17" s="657"/>
      <c r="J17" s="654"/>
      <c r="K17" s="655" t="s">
        <v>25</v>
      </c>
      <c r="L17" s="654"/>
      <c r="M17" s="655" t="s">
        <v>26</v>
      </c>
      <c r="N17" s="656"/>
      <c r="O17" s="55"/>
      <c r="P17" s="54"/>
      <c r="Q17" s="628"/>
      <c r="R17" s="629"/>
      <c r="S17" s="621"/>
      <c r="T17" s="622"/>
      <c r="U17" s="622"/>
      <c r="V17" s="622"/>
      <c r="W17" s="622"/>
      <c r="X17" s="622"/>
      <c r="Y17" s="622"/>
      <c r="Z17" s="623"/>
    </row>
    <row r="18" spans="2:26">
      <c r="B18" s="628" t="s">
        <v>27</v>
      </c>
      <c r="C18" s="629"/>
      <c r="D18" s="643" t="s">
        <v>28</v>
      </c>
      <c r="E18" s="643"/>
      <c r="F18" s="606"/>
      <c r="G18" s="606"/>
      <c r="H18" s="606"/>
      <c r="I18" s="606"/>
      <c r="J18" s="606"/>
      <c r="K18" s="606"/>
      <c r="L18" s="606"/>
      <c r="M18" s="606"/>
      <c r="N18" s="607"/>
      <c r="O18" s="15"/>
      <c r="P18" s="53"/>
      <c r="Q18" s="628"/>
      <c r="R18" s="629"/>
      <c r="S18" s="621"/>
      <c r="T18" s="622"/>
      <c r="U18" s="622"/>
      <c r="V18" s="622"/>
      <c r="W18" s="622"/>
      <c r="X18" s="622"/>
      <c r="Y18" s="622"/>
      <c r="Z18" s="623"/>
    </row>
    <row r="19" spans="2:26">
      <c r="B19" s="628"/>
      <c r="C19" s="629"/>
      <c r="D19" s="643"/>
      <c r="E19" s="643"/>
      <c r="F19" s="606"/>
      <c r="G19" s="606"/>
      <c r="H19" s="606"/>
      <c r="I19" s="606"/>
      <c r="J19" s="606"/>
      <c r="K19" s="606"/>
      <c r="L19" s="606"/>
      <c r="M19" s="606"/>
      <c r="N19" s="607"/>
      <c r="O19" s="15"/>
      <c r="P19" s="53"/>
      <c r="Q19" s="628"/>
      <c r="R19" s="629"/>
      <c r="S19" s="621"/>
      <c r="T19" s="622"/>
      <c r="U19" s="622"/>
      <c r="V19" s="622"/>
      <c r="W19" s="622"/>
      <c r="X19" s="622"/>
      <c r="Y19" s="622"/>
      <c r="Z19" s="623"/>
    </row>
    <row r="20" spans="2:26">
      <c r="B20" s="628"/>
      <c r="C20" s="629"/>
      <c r="D20" s="647"/>
      <c r="E20" s="648"/>
      <c r="F20" s="617"/>
      <c r="G20" s="617"/>
      <c r="H20" s="617"/>
      <c r="I20" s="617"/>
      <c r="J20" s="617"/>
      <c r="K20" s="617"/>
      <c r="L20" s="617"/>
      <c r="M20" s="617"/>
      <c r="N20" s="618"/>
      <c r="O20" s="15"/>
      <c r="P20" s="53"/>
      <c r="Q20" s="628"/>
      <c r="R20" s="629"/>
      <c r="S20" s="621"/>
      <c r="T20" s="622"/>
      <c r="U20" s="622"/>
      <c r="V20" s="622"/>
      <c r="W20" s="622"/>
      <c r="X20" s="622"/>
      <c r="Y20" s="622"/>
      <c r="Z20" s="623"/>
    </row>
    <row r="21" spans="2:26">
      <c r="B21" s="628"/>
      <c r="C21" s="629"/>
      <c r="D21" s="647"/>
      <c r="E21" s="648"/>
      <c r="F21" s="617"/>
      <c r="G21" s="617"/>
      <c r="H21" s="617"/>
      <c r="I21" s="617"/>
      <c r="J21" s="617"/>
      <c r="K21" s="617"/>
      <c r="L21" s="617"/>
      <c r="M21" s="617"/>
      <c r="N21" s="618"/>
      <c r="O21" s="15"/>
      <c r="P21" s="53"/>
      <c r="Q21" s="630"/>
      <c r="R21" s="631"/>
      <c r="S21" s="624"/>
      <c r="T21" s="625"/>
      <c r="U21" s="625"/>
      <c r="V21" s="625"/>
      <c r="W21" s="625"/>
      <c r="X21" s="625"/>
      <c r="Y21" s="625"/>
      <c r="Z21" s="626"/>
    </row>
    <row r="22" spans="2:26">
      <c r="B22" s="628"/>
      <c r="C22" s="629"/>
      <c r="D22" s="647"/>
      <c r="E22" s="648"/>
      <c r="F22" s="617"/>
      <c r="G22" s="617"/>
      <c r="H22" s="617"/>
      <c r="I22" s="617"/>
      <c r="J22" s="617"/>
      <c r="K22" s="617"/>
      <c r="L22" s="617"/>
      <c r="M22" s="617"/>
      <c r="N22" s="618"/>
      <c r="O22" s="15"/>
      <c r="P22" s="53"/>
      <c r="Q22" s="614" t="s">
        <v>41</v>
      </c>
      <c r="R22" s="609"/>
      <c r="S22" s="615"/>
      <c r="T22" s="615"/>
      <c r="U22" s="615"/>
      <c r="V22" s="615"/>
      <c r="W22" s="615"/>
      <c r="X22" s="615"/>
      <c r="Y22" s="615"/>
      <c r="Z22" s="616"/>
    </row>
    <row r="23" spans="2:26">
      <c r="B23" s="628"/>
      <c r="C23" s="629"/>
      <c r="D23" s="647"/>
      <c r="E23" s="648"/>
      <c r="F23" s="617"/>
      <c r="G23" s="617"/>
      <c r="H23" s="617"/>
      <c r="I23" s="617"/>
      <c r="J23" s="617"/>
      <c r="K23" s="617"/>
      <c r="L23" s="617"/>
      <c r="M23" s="617"/>
      <c r="N23" s="618"/>
      <c r="O23" s="15"/>
      <c r="P23" s="53"/>
      <c r="Q23" s="610"/>
      <c r="R23" s="611"/>
      <c r="S23" s="606"/>
      <c r="T23" s="606"/>
      <c r="U23" s="606"/>
      <c r="V23" s="606"/>
      <c r="W23" s="606"/>
      <c r="X23" s="606"/>
      <c r="Y23" s="606"/>
      <c r="Z23" s="607"/>
    </row>
    <row r="24" spans="2:26">
      <c r="B24" s="628"/>
      <c r="C24" s="629"/>
      <c r="D24" s="647"/>
      <c r="E24" s="648"/>
      <c r="F24" s="617"/>
      <c r="G24" s="617"/>
      <c r="H24" s="617"/>
      <c r="I24" s="617"/>
      <c r="J24" s="617"/>
      <c r="K24" s="617"/>
      <c r="L24" s="617"/>
      <c r="M24" s="617"/>
      <c r="N24" s="618"/>
      <c r="O24" s="15"/>
      <c r="P24" s="53"/>
      <c r="Q24" s="610"/>
      <c r="R24" s="611"/>
      <c r="S24" s="617"/>
      <c r="T24" s="617"/>
      <c r="U24" s="617"/>
      <c r="V24" s="617"/>
      <c r="W24" s="617"/>
      <c r="X24" s="617"/>
      <c r="Y24" s="617"/>
      <c r="Z24" s="618"/>
    </row>
    <row r="25" spans="2:26">
      <c r="B25" s="628"/>
      <c r="C25" s="629"/>
      <c r="D25" s="647"/>
      <c r="E25" s="648"/>
      <c r="F25" s="617"/>
      <c r="G25" s="617"/>
      <c r="H25" s="617"/>
      <c r="I25" s="617"/>
      <c r="J25" s="617"/>
      <c r="K25" s="617"/>
      <c r="L25" s="617"/>
      <c r="M25" s="617"/>
      <c r="N25" s="618"/>
      <c r="O25" s="15"/>
      <c r="P25" s="53"/>
      <c r="Q25" s="610"/>
      <c r="R25" s="611"/>
      <c r="S25" s="617"/>
      <c r="T25" s="617"/>
      <c r="U25" s="617"/>
      <c r="V25" s="617"/>
      <c r="W25" s="617"/>
      <c r="X25" s="617"/>
      <c r="Y25" s="617"/>
      <c r="Z25" s="618"/>
    </row>
    <row r="26" spans="2:26">
      <c r="B26" s="628"/>
      <c r="C26" s="629"/>
      <c r="D26" s="647"/>
      <c r="E26" s="648"/>
      <c r="F26" s="617"/>
      <c r="G26" s="617"/>
      <c r="H26" s="617"/>
      <c r="I26" s="617"/>
      <c r="J26" s="617"/>
      <c r="K26" s="617"/>
      <c r="L26" s="617"/>
      <c r="M26" s="617"/>
      <c r="N26" s="618"/>
      <c r="O26" s="15"/>
      <c r="P26" s="53"/>
      <c r="Q26" s="610"/>
      <c r="R26" s="611"/>
      <c r="S26" s="617"/>
      <c r="T26" s="617"/>
      <c r="U26" s="617"/>
      <c r="V26" s="617"/>
      <c r="W26" s="617"/>
      <c r="X26" s="617"/>
      <c r="Y26" s="617"/>
      <c r="Z26" s="618"/>
    </row>
    <row r="27" spans="2:26">
      <c r="B27" s="628"/>
      <c r="C27" s="629"/>
      <c r="D27" s="647"/>
      <c r="E27" s="648"/>
      <c r="F27" s="617"/>
      <c r="G27" s="617"/>
      <c r="H27" s="617"/>
      <c r="I27" s="617"/>
      <c r="J27" s="617"/>
      <c r="K27" s="617"/>
      <c r="L27" s="617"/>
      <c r="M27" s="617"/>
      <c r="N27" s="618"/>
      <c r="O27" s="15"/>
      <c r="P27" s="53"/>
      <c r="Q27" s="610"/>
      <c r="R27" s="611"/>
      <c r="S27" s="617"/>
      <c r="T27" s="617"/>
      <c r="U27" s="617"/>
      <c r="V27" s="617"/>
      <c r="W27" s="617"/>
      <c r="X27" s="617"/>
      <c r="Y27" s="617"/>
      <c r="Z27" s="618"/>
    </row>
    <row r="28" spans="2:26">
      <c r="B28" s="628"/>
      <c r="C28" s="629"/>
      <c r="D28" s="647"/>
      <c r="E28" s="648"/>
      <c r="F28" s="617"/>
      <c r="G28" s="617"/>
      <c r="H28" s="617"/>
      <c r="I28" s="617"/>
      <c r="J28" s="617"/>
      <c r="K28" s="617"/>
      <c r="L28" s="617"/>
      <c r="M28" s="617"/>
      <c r="N28" s="618"/>
      <c r="O28" s="15"/>
      <c r="P28" s="53"/>
      <c r="Q28" s="610"/>
      <c r="R28" s="611"/>
      <c r="S28" s="617"/>
      <c r="T28" s="617"/>
      <c r="U28" s="617"/>
      <c r="V28" s="617"/>
      <c r="W28" s="617"/>
      <c r="X28" s="617"/>
      <c r="Y28" s="617"/>
      <c r="Z28" s="618"/>
    </row>
    <row r="29" spans="2:26">
      <c r="B29" s="628"/>
      <c r="C29" s="629"/>
      <c r="D29" s="647"/>
      <c r="E29" s="648"/>
      <c r="F29" s="617"/>
      <c r="G29" s="617"/>
      <c r="H29" s="617"/>
      <c r="I29" s="617"/>
      <c r="J29" s="617"/>
      <c r="K29" s="617"/>
      <c r="L29" s="617"/>
      <c r="M29" s="617"/>
      <c r="N29" s="618"/>
      <c r="O29" s="15"/>
      <c r="P29" s="53"/>
      <c r="Q29" s="610"/>
      <c r="R29" s="611"/>
      <c r="S29" s="617"/>
      <c r="T29" s="617"/>
      <c r="U29" s="617"/>
      <c r="V29" s="617"/>
      <c r="W29" s="617"/>
      <c r="X29" s="617"/>
      <c r="Y29" s="617"/>
      <c r="Z29" s="618"/>
    </row>
    <row r="30" spans="2:26">
      <c r="B30" s="628"/>
      <c r="C30" s="629"/>
      <c r="D30" s="647"/>
      <c r="E30" s="648"/>
      <c r="F30" s="617"/>
      <c r="G30" s="617"/>
      <c r="H30" s="617"/>
      <c r="I30" s="617"/>
      <c r="J30" s="617"/>
      <c r="K30" s="617"/>
      <c r="L30" s="617"/>
      <c r="M30" s="617"/>
      <c r="N30" s="618"/>
      <c r="O30" s="15"/>
      <c r="P30" s="53"/>
      <c r="Q30" s="610"/>
      <c r="R30" s="611"/>
      <c r="S30" s="617"/>
      <c r="T30" s="617"/>
      <c r="U30" s="617"/>
      <c r="V30" s="617"/>
      <c r="W30" s="617"/>
      <c r="X30" s="617"/>
      <c r="Y30" s="617"/>
      <c r="Z30" s="618"/>
    </row>
    <row r="31" spans="2:26">
      <c r="B31" s="628"/>
      <c r="C31" s="629"/>
      <c r="D31" s="647"/>
      <c r="E31" s="648"/>
      <c r="F31" s="617"/>
      <c r="G31" s="617"/>
      <c r="H31" s="617"/>
      <c r="I31" s="617"/>
      <c r="J31" s="617"/>
      <c r="K31" s="617"/>
      <c r="L31" s="617"/>
      <c r="M31" s="617"/>
      <c r="N31" s="618"/>
      <c r="O31" s="15"/>
      <c r="P31" s="53"/>
      <c r="Q31" s="610"/>
      <c r="R31" s="611"/>
      <c r="S31" s="617"/>
      <c r="T31" s="617"/>
      <c r="U31" s="617"/>
      <c r="V31" s="617"/>
      <c r="W31" s="617"/>
      <c r="X31" s="617"/>
      <c r="Y31" s="617"/>
      <c r="Z31" s="618"/>
    </row>
    <row r="32" spans="2:26">
      <c r="B32" s="628"/>
      <c r="C32" s="629"/>
      <c r="D32" s="647"/>
      <c r="E32" s="648"/>
      <c r="F32" s="617"/>
      <c r="G32" s="617"/>
      <c r="H32" s="617"/>
      <c r="I32" s="617"/>
      <c r="J32" s="617"/>
      <c r="K32" s="617"/>
      <c r="L32" s="617"/>
      <c r="M32" s="617"/>
      <c r="N32" s="618"/>
      <c r="O32" s="15"/>
      <c r="P32" s="53"/>
      <c r="Q32" s="610"/>
      <c r="R32" s="611"/>
      <c r="S32" s="617"/>
      <c r="T32" s="617"/>
      <c r="U32" s="617"/>
      <c r="V32" s="617"/>
      <c r="W32" s="617"/>
      <c r="X32" s="617"/>
      <c r="Y32" s="617"/>
      <c r="Z32" s="618"/>
    </row>
    <row r="33" spans="2:26">
      <c r="B33" s="628"/>
      <c r="C33" s="629"/>
      <c r="D33" s="647"/>
      <c r="E33" s="648"/>
      <c r="F33" s="617"/>
      <c r="G33" s="617"/>
      <c r="H33" s="617"/>
      <c r="I33" s="617"/>
      <c r="J33" s="617"/>
      <c r="K33" s="617"/>
      <c r="L33" s="617"/>
      <c r="M33" s="617"/>
      <c r="N33" s="618"/>
      <c r="O33" s="15"/>
      <c r="P33" s="53"/>
      <c r="Q33" s="610"/>
      <c r="R33" s="611"/>
      <c r="S33" s="617"/>
      <c r="T33" s="617"/>
      <c r="U33" s="617"/>
      <c r="V33" s="617"/>
      <c r="W33" s="617"/>
      <c r="X33" s="617"/>
      <c r="Y33" s="617"/>
      <c r="Z33" s="618"/>
    </row>
    <row r="34" spans="2:26">
      <c r="B34" s="628"/>
      <c r="C34" s="629"/>
      <c r="D34" s="643"/>
      <c r="E34" s="643"/>
      <c r="F34" s="606"/>
      <c r="G34" s="606"/>
      <c r="H34" s="606"/>
      <c r="I34" s="606"/>
      <c r="J34" s="606"/>
      <c r="K34" s="606"/>
      <c r="L34" s="606"/>
      <c r="M34" s="606"/>
      <c r="N34" s="607"/>
      <c r="O34" s="15"/>
      <c r="P34" s="53"/>
      <c r="Q34" s="610"/>
      <c r="R34" s="611"/>
      <c r="S34" s="617"/>
      <c r="T34" s="617"/>
      <c r="U34" s="617"/>
      <c r="V34" s="617"/>
      <c r="W34" s="617"/>
      <c r="X34" s="617"/>
      <c r="Y34" s="617"/>
      <c r="Z34" s="618"/>
    </row>
    <row r="35" spans="2:26">
      <c r="B35" s="630"/>
      <c r="C35" s="631"/>
      <c r="D35" s="644"/>
      <c r="E35" s="644"/>
      <c r="F35" s="645"/>
      <c r="G35" s="645"/>
      <c r="H35" s="645"/>
      <c r="I35" s="645"/>
      <c r="J35" s="645"/>
      <c r="K35" s="645"/>
      <c r="L35" s="645"/>
      <c r="M35" s="645"/>
      <c r="N35" s="646"/>
      <c r="O35" s="15"/>
      <c r="P35" s="53"/>
      <c r="Q35" s="612"/>
      <c r="R35" s="613"/>
      <c r="S35" s="619"/>
      <c r="T35" s="619"/>
      <c r="U35" s="619"/>
      <c r="V35" s="619"/>
      <c r="W35" s="619"/>
      <c r="X35" s="619"/>
      <c r="Y35" s="619"/>
      <c r="Z35" s="620"/>
    </row>
    <row r="36" spans="2:26" ht="13.5" customHeight="1">
      <c r="B36" s="614" t="s">
        <v>29</v>
      </c>
      <c r="C36" s="609"/>
      <c r="D36" s="615"/>
      <c r="E36" s="615"/>
      <c r="F36" s="615"/>
      <c r="G36" s="615"/>
      <c r="H36" s="615"/>
      <c r="I36" s="615"/>
      <c r="J36" s="615"/>
      <c r="K36" s="615"/>
      <c r="L36" s="615"/>
      <c r="M36" s="615"/>
      <c r="N36" s="616"/>
      <c r="O36" s="15"/>
      <c r="P36" s="53"/>
      <c r="Q36" s="608" t="s">
        <v>36</v>
      </c>
      <c r="R36" s="609"/>
      <c r="S36" s="20"/>
      <c r="T36" s="20"/>
      <c r="U36" s="20"/>
      <c r="V36" s="20"/>
      <c r="W36" s="20"/>
      <c r="X36" s="20"/>
      <c r="Y36" s="20"/>
      <c r="Z36" s="21"/>
    </row>
    <row r="37" spans="2:26">
      <c r="B37" s="610"/>
      <c r="C37" s="611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7"/>
      <c r="O37" s="15"/>
      <c r="P37" s="53"/>
      <c r="Q37" s="610"/>
      <c r="R37" s="611"/>
      <c r="S37" s="16"/>
      <c r="T37" s="604" t="s">
        <v>34</v>
      </c>
      <c r="U37" s="604"/>
      <c r="V37" s="604"/>
      <c r="W37" s="604"/>
      <c r="X37" s="604"/>
      <c r="Y37" s="604"/>
      <c r="Z37" s="605"/>
    </row>
    <row r="38" spans="2:26">
      <c r="B38" s="610"/>
      <c r="C38" s="611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8"/>
      <c r="O38" s="15"/>
      <c r="P38" s="53"/>
      <c r="Q38" s="610"/>
      <c r="R38" s="611"/>
      <c r="S38" s="15"/>
      <c r="T38" s="604"/>
      <c r="U38" s="604"/>
      <c r="V38" s="604"/>
      <c r="W38" s="604"/>
      <c r="X38" s="604"/>
      <c r="Y38" s="604"/>
      <c r="Z38" s="605"/>
    </row>
    <row r="39" spans="2:26">
      <c r="B39" s="610"/>
      <c r="C39" s="611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8"/>
      <c r="O39" s="15"/>
      <c r="P39" s="53"/>
      <c r="Q39" s="610"/>
      <c r="R39" s="611"/>
      <c r="S39" s="15"/>
      <c r="T39" s="16"/>
      <c r="U39" s="16"/>
      <c r="V39" s="16"/>
      <c r="W39" s="16"/>
      <c r="X39" s="16"/>
      <c r="Y39" s="16"/>
      <c r="Z39" s="17"/>
    </row>
    <row r="40" spans="2:26">
      <c r="B40" s="610"/>
      <c r="C40" s="611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8"/>
      <c r="O40" s="15"/>
      <c r="P40" s="53"/>
      <c r="Q40" s="610"/>
      <c r="R40" s="611"/>
      <c r="S40" s="15"/>
      <c r="T40" s="16"/>
      <c r="U40" s="16"/>
      <c r="V40" s="16"/>
      <c r="W40" s="16"/>
      <c r="X40" s="16"/>
      <c r="Y40" s="16"/>
      <c r="Z40" s="17"/>
    </row>
    <row r="41" spans="2:26">
      <c r="B41" s="610"/>
      <c r="C41" s="611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8"/>
      <c r="O41" s="15"/>
      <c r="P41" s="53"/>
      <c r="Q41" s="610"/>
      <c r="R41" s="611"/>
      <c r="S41" s="15"/>
      <c r="T41" s="604" t="s">
        <v>35</v>
      </c>
      <c r="U41" s="604"/>
      <c r="V41" s="604"/>
      <c r="W41" s="604"/>
      <c r="X41" s="604"/>
      <c r="Y41" s="604"/>
      <c r="Z41" s="605"/>
    </row>
    <row r="42" spans="2:26">
      <c r="B42" s="610"/>
      <c r="C42" s="611"/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8"/>
      <c r="O42" s="15"/>
      <c r="P42" s="53"/>
      <c r="Q42" s="610"/>
      <c r="R42" s="611"/>
      <c r="S42" s="15"/>
      <c r="T42" s="604"/>
      <c r="U42" s="604"/>
      <c r="V42" s="604"/>
      <c r="W42" s="604"/>
      <c r="X42" s="604"/>
      <c r="Y42" s="604"/>
      <c r="Z42" s="605"/>
    </row>
    <row r="43" spans="2:26">
      <c r="B43" s="610"/>
      <c r="C43" s="611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8"/>
      <c r="O43" s="15"/>
      <c r="P43" s="53"/>
      <c r="Q43" s="610"/>
      <c r="R43" s="611"/>
      <c r="S43" s="15"/>
      <c r="T43" s="16"/>
      <c r="U43" s="16"/>
      <c r="V43" s="16"/>
      <c r="W43" s="16"/>
      <c r="X43" s="16"/>
      <c r="Y43" s="16"/>
      <c r="Z43" s="17"/>
    </row>
    <row r="44" spans="2:26">
      <c r="B44" s="610"/>
      <c r="C44" s="611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8"/>
      <c r="O44" s="15"/>
      <c r="P44" s="53"/>
      <c r="Q44" s="610"/>
      <c r="R44" s="611"/>
      <c r="S44" s="15"/>
      <c r="T44" s="16"/>
      <c r="U44" s="16"/>
      <c r="V44" s="16"/>
      <c r="W44" s="16"/>
      <c r="X44" s="16"/>
      <c r="Y44" s="16"/>
      <c r="Z44" s="17"/>
    </row>
    <row r="45" spans="2:26">
      <c r="B45" s="610"/>
      <c r="C45" s="611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8"/>
      <c r="O45" s="15"/>
      <c r="P45" s="53"/>
      <c r="Q45" s="610"/>
      <c r="R45" s="611"/>
      <c r="S45" s="15"/>
      <c r="T45" s="606" t="s">
        <v>39</v>
      </c>
      <c r="U45" s="606"/>
      <c r="V45" s="606"/>
      <c r="W45" s="606"/>
      <c r="X45" s="606"/>
      <c r="Y45" s="606"/>
      <c r="Z45" s="607"/>
    </row>
    <row r="46" spans="2:26">
      <c r="B46" s="610"/>
      <c r="C46" s="611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8"/>
      <c r="O46" s="15"/>
      <c r="P46" s="53"/>
      <c r="Q46" s="610"/>
      <c r="R46" s="611"/>
      <c r="S46" s="15"/>
      <c r="T46" s="606"/>
      <c r="U46" s="606"/>
      <c r="V46" s="606"/>
      <c r="W46" s="606"/>
      <c r="X46" s="606"/>
      <c r="Y46" s="606"/>
      <c r="Z46" s="607"/>
    </row>
    <row r="47" spans="2:26">
      <c r="B47" s="610"/>
      <c r="C47" s="611"/>
      <c r="D47" s="617"/>
      <c r="E47" s="617"/>
      <c r="F47" s="617"/>
      <c r="G47" s="617"/>
      <c r="H47" s="617"/>
      <c r="I47" s="617"/>
      <c r="J47" s="617"/>
      <c r="K47" s="617"/>
      <c r="L47" s="617"/>
      <c r="M47" s="617"/>
      <c r="N47" s="618"/>
      <c r="O47" s="15"/>
      <c r="P47" s="53"/>
      <c r="Q47" s="610"/>
      <c r="R47" s="611"/>
      <c r="S47" s="15"/>
      <c r="T47" s="16"/>
      <c r="U47" s="16"/>
      <c r="V47" s="16"/>
      <c r="W47" s="16"/>
      <c r="X47" s="16"/>
      <c r="Y47" s="16"/>
      <c r="Z47" s="17"/>
    </row>
    <row r="48" spans="2:26">
      <c r="B48" s="610"/>
      <c r="C48" s="611"/>
      <c r="D48" s="617"/>
      <c r="E48" s="617"/>
      <c r="F48" s="617"/>
      <c r="G48" s="617"/>
      <c r="H48" s="617"/>
      <c r="I48" s="617"/>
      <c r="J48" s="617"/>
      <c r="K48" s="617"/>
      <c r="L48" s="617"/>
      <c r="M48" s="617"/>
      <c r="N48" s="618"/>
      <c r="O48" s="15"/>
      <c r="P48" s="53"/>
      <c r="Q48" s="610"/>
      <c r="R48" s="611"/>
      <c r="S48" s="15"/>
      <c r="T48" s="16"/>
      <c r="U48" s="16"/>
      <c r="V48" s="16"/>
      <c r="W48" s="16"/>
      <c r="X48" s="16"/>
      <c r="Y48" s="16"/>
      <c r="Z48" s="17"/>
    </row>
    <row r="49" spans="2:26">
      <c r="B49" s="610"/>
      <c r="C49" s="611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8"/>
      <c r="O49" s="15"/>
      <c r="P49" s="53"/>
      <c r="Q49" s="610"/>
      <c r="R49" s="611"/>
      <c r="S49" s="15"/>
      <c r="T49" s="606" t="s">
        <v>39</v>
      </c>
      <c r="U49" s="606"/>
      <c r="V49" s="606"/>
      <c r="W49" s="606"/>
      <c r="X49" s="606"/>
      <c r="Y49" s="606"/>
      <c r="Z49" s="607"/>
    </row>
    <row r="50" spans="2:26">
      <c r="B50" s="610"/>
      <c r="C50" s="611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7"/>
      <c r="O50" s="15"/>
      <c r="P50" s="53"/>
      <c r="Q50" s="610"/>
      <c r="R50" s="611"/>
      <c r="S50" s="15"/>
      <c r="T50" s="606"/>
      <c r="U50" s="606"/>
      <c r="V50" s="606"/>
      <c r="W50" s="606"/>
      <c r="X50" s="606"/>
      <c r="Y50" s="606"/>
      <c r="Z50" s="607"/>
    </row>
    <row r="51" spans="2:26">
      <c r="B51" s="612"/>
      <c r="C51" s="613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6"/>
      <c r="O51" s="15"/>
      <c r="P51" s="53"/>
      <c r="Q51" s="612"/>
      <c r="R51" s="613"/>
      <c r="S51" s="22"/>
      <c r="T51" s="18"/>
      <c r="U51" s="18"/>
      <c r="V51" s="18"/>
      <c r="W51" s="18"/>
      <c r="X51" s="18"/>
      <c r="Y51" s="18"/>
      <c r="Z51" s="19"/>
    </row>
    <row r="52" spans="2:26">
      <c r="K52" s="13"/>
      <c r="L52" s="13"/>
      <c r="M52" s="14"/>
      <c r="N52" s="13" t="s">
        <v>30</v>
      </c>
      <c r="O52" s="57"/>
      <c r="P52" s="57"/>
    </row>
  </sheetData>
  <sheetProtection algorithmName="SHA-512" hashValue="LxNyJPpphlxWqVGgk2X2ktUpSGjVINa7RRD6Bp9kEqGrljPhBiVz+gmBJK7eC5PR7yuDYtwIWLvVQHN/gcIvyw==" saltValue="PwFXmgWflRn6nBMlGu2C7g==" spinCount="100000" sheet="1" objects="1" scenarios="1"/>
  <mergeCells count="94">
    <mergeCell ref="D14:I14"/>
    <mergeCell ref="L14:N14"/>
    <mergeCell ref="E15:F15"/>
    <mergeCell ref="G15:N15"/>
    <mergeCell ref="M7:N7"/>
    <mergeCell ref="K7:L7"/>
    <mergeCell ref="D7:J7"/>
    <mergeCell ref="B7:C7"/>
    <mergeCell ref="B1:J1"/>
    <mergeCell ref="B3:C3"/>
    <mergeCell ref="D3:J3"/>
    <mergeCell ref="B5:C5"/>
    <mergeCell ref="D5:N5"/>
    <mergeCell ref="B6:C6"/>
    <mergeCell ref="D6:N6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  <mergeCell ref="D8:J8"/>
    <mergeCell ref="D9:J9"/>
    <mergeCell ref="E11:H11"/>
    <mergeCell ref="L10:M10"/>
    <mergeCell ref="D13:N13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Q1:U1"/>
    <mergeCell ref="Q2:R2"/>
    <mergeCell ref="S2:V2"/>
    <mergeCell ref="W3:Z3"/>
    <mergeCell ref="Q5:R5"/>
    <mergeCell ref="S5:Z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22:R35"/>
    <mergeCell ref="S22:Z23"/>
    <mergeCell ref="S24:Z25"/>
    <mergeCell ref="S26:Z27"/>
    <mergeCell ref="S28:Z29"/>
    <mergeCell ref="S30:Z31"/>
    <mergeCell ref="S32:Z33"/>
    <mergeCell ref="S34:Z35"/>
    <mergeCell ref="T37:Z38"/>
    <mergeCell ref="T41:Z42"/>
    <mergeCell ref="T45:Z46"/>
    <mergeCell ref="T49:Z50"/>
    <mergeCell ref="Q36:R51"/>
  </mergeCells>
  <phoneticPr fontId="2"/>
  <pageMargins left="0.31" right="0.2" top="0.51181102362204722" bottom="0.39370078740157483" header="0.31496062992125984" footer="0.19685039370078741"/>
  <pageSetup paperSize="9" scale="96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磯田　麻子</cp:lastModifiedBy>
  <cp:lastPrinted>2016-10-05T12:15:38Z</cp:lastPrinted>
  <dcterms:created xsi:type="dcterms:W3CDTF">2013-06-14T07:29:26Z</dcterms:created>
  <dcterms:modified xsi:type="dcterms:W3CDTF">2019-07-09T01:19:59Z</dcterms:modified>
</cp:coreProperties>
</file>