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t-a-09002\jimufs\30_教務学生入試係\25　AIIT単位バンク（科目等履修生）\01_募集\3Q～4Q\HP掲載用\"/>
    </mc:Choice>
  </mc:AlternateContent>
  <bookViews>
    <workbookView xWindow="1860" yWindow="0" windowWidth="20490" windowHeight="7770"/>
  </bookViews>
  <sheets>
    <sheet name="願書(両面)" sheetId="10" r:id="rId1"/>
    <sheet name="事前審査" sheetId="7" r:id="rId2"/>
    <sheet name="科目別申請書（新規用）" sheetId="4" r:id="rId3"/>
    <sheet name="時間割" sheetId="17" r:id="rId4"/>
    <sheet name="科目一覧" sheetId="11" state="hidden" r:id="rId5"/>
  </sheets>
  <definedNames>
    <definedName name="_xlnm._FilterDatabase" localSheetId="3" hidden="1">時間割!$B$3:$J$46</definedName>
    <definedName name="_xlnm.Print_Area" localSheetId="2">'科目別申請書（新規用）'!$A$2:$V$62</definedName>
    <definedName name="_xlnm.Print_Area" localSheetId="0">'願書(両面)'!$A$1:$J$81</definedName>
    <definedName name="_xlnm.Print_Area" localSheetId="1">事前審査!$A$1:$I$46</definedName>
    <definedName name="実習">時間割!$M$13</definedName>
  </definedNames>
  <calcPr calcId="152511"/>
</workbook>
</file>

<file path=xl/calcChain.xml><?xml version="1.0" encoding="utf-8"?>
<calcChain xmlns="http://schemas.openxmlformats.org/spreadsheetml/2006/main">
  <c r="E7" i="4" l="1"/>
  <c r="I74" i="10" l="1"/>
  <c r="I75" i="10"/>
  <c r="I76" i="10"/>
  <c r="I77" i="10"/>
  <c r="I78" i="10"/>
  <c r="I79" i="10"/>
  <c r="I80" i="10"/>
  <c r="I81" i="10"/>
  <c r="I73" i="10"/>
  <c r="H74" i="10"/>
  <c r="H75" i="10"/>
  <c r="H76" i="10"/>
  <c r="H77" i="10"/>
  <c r="H78" i="10"/>
  <c r="H79" i="10"/>
  <c r="H80" i="10"/>
  <c r="H81" i="10"/>
  <c r="H73" i="10"/>
  <c r="F74" i="10"/>
  <c r="F75" i="10"/>
  <c r="F76" i="10"/>
  <c r="F77" i="10"/>
  <c r="F78" i="10"/>
  <c r="F79" i="10"/>
  <c r="F80" i="10"/>
  <c r="F81" i="10"/>
  <c r="F73" i="10"/>
  <c r="E74" i="10"/>
  <c r="E75" i="10"/>
  <c r="E76" i="10"/>
  <c r="E77" i="10"/>
  <c r="E78" i="10"/>
  <c r="E79" i="10"/>
  <c r="E80" i="10"/>
  <c r="E81" i="10"/>
  <c r="E73" i="10"/>
  <c r="B81" i="10"/>
  <c r="B80" i="10"/>
  <c r="B79" i="10"/>
  <c r="B78" i="10"/>
  <c r="B77" i="10"/>
  <c r="B76" i="10"/>
  <c r="B75" i="10"/>
  <c r="B74" i="10"/>
  <c r="B73" i="10"/>
  <c r="O9" i="4"/>
  <c r="E10" i="4"/>
  <c r="P12" i="4"/>
  <c r="P11" i="4"/>
  <c r="D16" i="11" l="1"/>
  <c r="D14" i="11"/>
  <c r="G16" i="11"/>
  <c r="G14" i="11"/>
  <c r="I41" i="11"/>
  <c r="K41" i="11"/>
  <c r="M41" i="11"/>
  <c r="O41" i="11"/>
  <c r="G41" i="11"/>
  <c r="I42" i="11"/>
  <c r="K42" i="11"/>
  <c r="M42" i="11"/>
  <c r="O42" i="11"/>
  <c r="D42" i="11"/>
  <c r="I43" i="11"/>
  <c r="G43" i="11"/>
  <c r="K43" i="11"/>
  <c r="M43" i="11"/>
  <c r="O43" i="11"/>
  <c r="D43" i="11"/>
  <c r="D41" i="11"/>
  <c r="G42" i="11"/>
  <c r="E6" i="4"/>
  <c r="K70" i="10"/>
  <c r="W16" i="4"/>
  <c r="W18" i="4"/>
  <c r="W20" i="4"/>
  <c r="W22" i="4"/>
  <c r="W24" i="4"/>
  <c r="W26" i="4"/>
  <c r="W28" i="4"/>
  <c r="W34" i="4"/>
  <c r="W36" i="4"/>
  <c r="W38" i="4"/>
  <c r="W40" i="4"/>
  <c r="W42" i="4"/>
  <c r="W44" i="4"/>
  <c r="W46" i="4"/>
  <c r="W48" i="4"/>
  <c r="G15" i="11"/>
  <c r="G19" i="11"/>
  <c r="G23" i="11"/>
  <c r="G27" i="11"/>
  <c r="G31" i="11"/>
  <c r="G35" i="11"/>
  <c r="G39" i="11"/>
  <c r="O3" i="11"/>
  <c r="O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M3" i="11"/>
  <c r="M4" i="11"/>
  <c r="M5" i="11"/>
  <c r="M6" i="11"/>
  <c r="D6" i="11"/>
  <c r="M7" i="11"/>
  <c r="M8" i="11"/>
  <c r="M9" i="11"/>
  <c r="M10" i="11"/>
  <c r="G10" i="11"/>
  <c r="M11" i="11"/>
  <c r="M12" i="11"/>
  <c r="M13" i="11"/>
  <c r="M14" i="11"/>
  <c r="M15" i="11"/>
  <c r="M16" i="11"/>
  <c r="M17" i="11"/>
  <c r="M18" i="11"/>
  <c r="M19" i="11"/>
  <c r="M20" i="11"/>
  <c r="M21" i="11"/>
  <c r="M22" i="11"/>
  <c r="D22" i="11"/>
  <c r="M23" i="11"/>
  <c r="M24" i="11"/>
  <c r="M25" i="11"/>
  <c r="M26" i="11"/>
  <c r="M27" i="11"/>
  <c r="M28" i="11"/>
  <c r="M29" i="11"/>
  <c r="M30" i="11"/>
  <c r="D30" i="11"/>
  <c r="M31" i="11"/>
  <c r="M32" i="11"/>
  <c r="M33" i="11"/>
  <c r="M34" i="11"/>
  <c r="M35" i="11"/>
  <c r="M36" i="11"/>
  <c r="M37" i="11"/>
  <c r="M38" i="11"/>
  <c r="D38" i="11"/>
  <c r="M39" i="11"/>
  <c r="M40" i="11"/>
  <c r="K3" i="11"/>
  <c r="K4" i="11"/>
  <c r="D4" i="11"/>
  <c r="K5" i="11"/>
  <c r="K6" i="11"/>
  <c r="K7" i="11"/>
  <c r="K8" i="11"/>
  <c r="K9" i="11"/>
  <c r="K10" i="11"/>
  <c r="K11" i="11"/>
  <c r="K12" i="11"/>
  <c r="D12" i="11"/>
  <c r="K13" i="11"/>
  <c r="K14" i="11"/>
  <c r="K15" i="11"/>
  <c r="K16" i="11"/>
  <c r="K17" i="11"/>
  <c r="K18" i="11"/>
  <c r="K19" i="11"/>
  <c r="K20" i="11"/>
  <c r="D20" i="11"/>
  <c r="K21" i="11"/>
  <c r="K22" i="11"/>
  <c r="K23" i="11"/>
  <c r="K24" i="11"/>
  <c r="K25" i="11"/>
  <c r="K26" i="11"/>
  <c r="K27" i="11"/>
  <c r="K28" i="11"/>
  <c r="D28" i="11"/>
  <c r="K29" i="11"/>
  <c r="K30" i="11"/>
  <c r="K31" i="11"/>
  <c r="K32" i="11"/>
  <c r="D32" i="11"/>
  <c r="K33" i="11"/>
  <c r="K34" i="11"/>
  <c r="K35" i="11"/>
  <c r="K36" i="11"/>
  <c r="D36" i="11"/>
  <c r="K37" i="11"/>
  <c r="K38" i="11"/>
  <c r="K39" i="11"/>
  <c r="K40" i="11"/>
  <c r="I3" i="11"/>
  <c r="G3" i="11"/>
  <c r="D3" i="11"/>
  <c r="I4" i="11"/>
  <c r="G4" i="11"/>
  <c r="I5" i="11"/>
  <c r="D5" i="11"/>
  <c r="I6" i="11"/>
  <c r="I7" i="11"/>
  <c r="G7" i="11"/>
  <c r="D7" i="11"/>
  <c r="I8" i="11"/>
  <c r="G8" i="11"/>
  <c r="I9" i="11"/>
  <c r="G9" i="11"/>
  <c r="I10" i="11"/>
  <c r="D10" i="11"/>
  <c r="I11" i="11"/>
  <c r="G11" i="11"/>
  <c r="D11" i="11"/>
  <c r="I12" i="11"/>
  <c r="G12" i="11"/>
  <c r="I13" i="11"/>
  <c r="G13" i="11"/>
  <c r="I14" i="11"/>
  <c r="I15" i="11"/>
  <c r="D15" i="11"/>
  <c r="I16" i="11"/>
  <c r="I17" i="11"/>
  <c r="G17" i="11"/>
  <c r="I18" i="11"/>
  <c r="G18" i="11"/>
  <c r="D18" i="11"/>
  <c r="I19" i="11"/>
  <c r="D19" i="11"/>
  <c r="I20" i="11"/>
  <c r="G20" i="11"/>
  <c r="I21" i="11"/>
  <c r="D21" i="11"/>
  <c r="I22" i="11"/>
  <c r="G22" i="11"/>
  <c r="I23" i="11"/>
  <c r="D23" i="11"/>
  <c r="I24" i="11"/>
  <c r="G24" i="11"/>
  <c r="I25" i="11"/>
  <c r="D25" i="11"/>
  <c r="I26" i="11"/>
  <c r="G26" i="11"/>
  <c r="D26" i="11"/>
  <c r="I27" i="11"/>
  <c r="D27" i="11"/>
  <c r="I28" i="11"/>
  <c r="G28" i="11"/>
  <c r="I29" i="11"/>
  <c r="G29" i="11"/>
  <c r="I30" i="11"/>
  <c r="G30" i="11"/>
  <c r="I31" i="11"/>
  <c r="D31" i="11"/>
  <c r="I32" i="11"/>
  <c r="G32" i="11"/>
  <c r="I33" i="11"/>
  <c r="G33" i="11"/>
  <c r="I34" i="11"/>
  <c r="G34" i="11"/>
  <c r="D34" i="11"/>
  <c r="I35" i="11"/>
  <c r="D35" i="11"/>
  <c r="I36" i="11"/>
  <c r="G36" i="11"/>
  <c r="I37" i="11"/>
  <c r="G37" i="11"/>
  <c r="I38" i="11"/>
  <c r="G38" i="11"/>
  <c r="I39" i="11"/>
  <c r="D39" i="11"/>
  <c r="I40" i="11"/>
  <c r="G40" i="11"/>
  <c r="O2" i="11"/>
  <c r="M2" i="11"/>
  <c r="K2" i="11"/>
  <c r="I2" i="11"/>
  <c r="G2" i="11"/>
  <c r="D29" i="11"/>
  <c r="D13" i="11"/>
  <c r="D9" i="11"/>
  <c r="D40" i="11"/>
  <c r="D24" i="11"/>
  <c r="D8" i="11"/>
  <c r="G6" i="11"/>
  <c r="D2" i="11"/>
  <c r="D17" i="11"/>
  <c r="D33" i="11"/>
  <c r="G5" i="11"/>
  <c r="D37" i="11"/>
  <c r="G25" i="11"/>
  <c r="G21" i="11"/>
</calcChain>
</file>

<file path=xl/sharedStrings.xml><?xml version="1.0" encoding="utf-8"?>
<sst xmlns="http://schemas.openxmlformats.org/spreadsheetml/2006/main" count="863" uniqueCount="460">
  <si>
    <t>生年月日</t>
    <rPh sb="0" eb="2">
      <t>セイネン</t>
    </rPh>
    <rPh sb="2" eb="4">
      <t>ガッピ</t>
    </rPh>
    <phoneticPr fontId="4"/>
  </si>
  <si>
    <t>科目№</t>
    <rPh sb="0" eb="2">
      <t>カモク</t>
    </rPh>
    <phoneticPr fontId="4"/>
  </si>
  <si>
    <t>開講期</t>
    <rPh sb="0" eb="2">
      <t>カイコウ</t>
    </rPh>
    <rPh sb="2" eb="3">
      <t>キ</t>
    </rPh>
    <phoneticPr fontId="4"/>
  </si>
  <si>
    <t>曜日・時限</t>
    <rPh sb="0" eb="2">
      <t>ヨウビ</t>
    </rPh>
    <rPh sb="3" eb="5">
      <t>ジゲン</t>
    </rPh>
    <phoneticPr fontId="4"/>
  </si>
  <si>
    <t>担当教員</t>
    <rPh sb="0" eb="2">
      <t>タントウ</t>
    </rPh>
    <rPh sb="2" eb="4">
      <t>キョウイン</t>
    </rPh>
    <phoneticPr fontId="4"/>
  </si>
  <si>
    <t>※</t>
  </si>
  <si>
    <t>１）</t>
  </si>
  <si>
    <t>２）</t>
  </si>
  <si>
    <t>３）</t>
  </si>
  <si>
    <t>この授業科目に関連のある授業科目で、過去に履修（聴講）した科目名、単位取得の有無、及び</t>
  </si>
  <si>
    <t>科　目　名</t>
  </si>
  <si>
    <t>教員名（大学名）</t>
  </si>
  <si>
    <t>単位</t>
  </si>
  <si>
    <t>※印欄は記入しないでください</t>
    <phoneticPr fontId="4"/>
  </si>
  <si>
    <t>この授業科目の履修を志望する理由を具体的に記入してください。</t>
    <phoneticPr fontId="4"/>
  </si>
  <si>
    <t>選考のための重要な判定資料になるので詳しく記入してください。</t>
    <phoneticPr fontId="4"/>
  </si>
  <si>
    <t>この授業科目に関する基礎知識の有無を具体的に記入してください。</t>
    <phoneticPr fontId="4"/>
  </si>
  <si>
    <t>今年度履修（聴講）予定の科目について記入してください。（他大学、他機関を含めて記入してください）</t>
    <phoneticPr fontId="4"/>
  </si>
  <si>
    <t>受理番号</t>
    <rPh sb="0" eb="2">
      <t>ジュリ</t>
    </rPh>
    <rPh sb="2" eb="4">
      <t>バンゴウ</t>
    </rPh>
    <phoneticPr fontId="4"/>
  </si>
  <si>
    <t>判定</t>
    <rPh sb="0" eb="2">
      <t>ハンテイ</t>
    </rPh>
    <phoneticPr fontId="4"/>
  </si>
  <si>
    <t>歳</t>
    <rPh sb="0" eb="1">
      <t>サイ</t>
    </rPh>
    <phoneticPr fontId="4"/>
  </si>
  <si>
    <t>科目名</t>
    <rPh sb="0" eb="2">
      <t>カモク</t>
    </rPh>
    <rPh sb="2" eb="3">
      <t>メイ</t>
    </rPh>
    <phoneticPr fontId="4"/>
  </si>
  <si>
    <t>※ 大学記入欄</t>
    <rPh sb="2" eb="4">
      <t>ダイガク</t>
    </rPh>
    <rPh sb="4" eb="6">
      <t>キニュウ</t>
    </rPh>
    <rPh sb="6" eb="7">
      <t>ラン</t>
    </rPh>
    <phoneticPr fontId="4"/>
  </si>
  <si>
    <t>氏名</t>
    <phoneticPr fontId="4"/>
  </si>
  <si>
    <t>ふりがな</t>
    <phoneticPr fontId="4"/>
  </si>
  <si>
    <t>現 住 所</t>
    <rPh sb="0" eb="1">
      <t>ウツツ</t>
    </rPh>
    <rPh sb="2" eb="3">
      <t>ジュウ</t>
    </rPh>
    <rPh sb="4" eb="5">
      <t>ショ</t>
    </rPh>
    <phoneticPr fontId="4"/>
  </si>
  <si>
    <t>授業科目名</t>
    <rPh sb="0" eb="2">
      <t>ジュギョウ</t>
    </rPh>
    <rPh sb="2" eb="4">
      <t>カモク</t>
    </rPh>
    <rPh sb="4" eb="5">
      <t>メイ</t>
    </rPh>
    <phoneticPr fontId="4"/>
  </si>
  <si>
    <t>単位数</t>
    <rPh sb="0" eb="3">
      <t>タンイスウ</t>
    </rPh>
    <phoneticPr fontId="4"/>
  </si>
  <si>
    <t>（裏面へ）</t>
    <rPh sb="1" eb="3">
      <t>ウラメン</t>
    </rPh>
    <phoneticPr fontId="4"/>
  </si>
  <si>
    <t>区　分</t>
    <rPh sb="0" eb="1">
      <t>ク</t>
    </rPh>
    <rPh sb="2" eb="3">
      <t>ブン</t>
    </rPh>
    <phoneticPr fontId="4"/>
  </si>
  <si>
    <t>姓</t>
    <rPh sb="0" eb="1">
      <t>セイ</t>
    </rPh>
    <phoneticPr fontId="4"/>
  </si>
  <si>
    <t>Midle</t>
    <phoneticPr fontId="4"/>
  </si>
  <si>
    <t>名</t>
    <rPh sb="0" eb="1">
      <t>ナ</t>
    </rPh>
    <phoneticPr fontId="4"/>
  </si>
  <si>
    <t>年　　　月　　　日</t>
    <rPh sb="0" eb="1">
      <t>ネン</t>
    </rPh>
    <rPh sb="4" eb="5">
      <t>ガツ</t>
    </rPh>
    <rPh sb="8" eb="9">
      <t>ニチ</t>
    </rPh>
    <phoneticPr fontId="4"/>
  </si>
  <si>
    <t>年　齢</t>
    <rPh sb="0" eb="1">
      <t>トシ</t>
    </rPh>
    <rPh sb="2" eb="3">
      <t>ヨワイ</t>
    </rPh>
    <phoneticPr fontId="4"/>
  </si>
  <si>
    <t>氏　名</t>
    <rPh sb="0" eb="1">
      <t>シ</t>
    </rPh>
    <rPh sb="2" eb="3">
      <t>メイ</t>
    </rPh>
    <phoneticPr fontId="4"/>
  </si>
  <si>
    <t>日本国内連絡先</t>
    <rPh sb="0" eb="2">
      <t>ニホン</t>
    </rPh>
    <rPh sb="2" eb="4">
      <t>コクナイ</t>
    </rPh>
    <rPh sb="4" eb="7">
      <t>レンラクサキ</t>
    </rPh>
    <phoneticPr fontId="4"/>
  </si>
  <si>
    <t>　本人と速やかに連絡が　　</t>
    <rPh sb="1" eb="3">
      <t>ホンニン</t>
    </rPh>
    <rPh sb="4" eb="5">
      <t>スミ</t>
    </rPh>
    <rPh sb="8" eb="10">
      <t>レンラク</t>
    </rPh>
    <phoneticPr fontId="4"/>
  </si>
  <si>
    <t>　とれるところ</t>
    <phoneticPr fontId="4"/>
  </si>
  <si>
    <t>学　歴</t>
    <rPh sb="0" eb="1">
      <t>ガク</t>
    </rPh>
    <rPh sb="2" eb="3">
      <t>レキ</t>
    </rPh>
    <phoneticPr fontId="4"/>
  </si>
  <si>
    <t>学　校　名</t>
    <rPh sb="0" eb="1">
      <t>ガク</t>
    </rPh>
    <rPh sb="2" eb="3">
      <t>コウ</t>
    </rPh>
    <rPh sb="4" eb="5">
      <t>メイ</t>
    </rPh>
    <phoneticPr fontId="4"/>
  </si>
  <si>
    <t>正規の　　修業年限</t>
    <rPh sb="0" eb="2">
      <t>セイキ</t>
    </rPh>
    <rPh sb="5" eb="7">
      <t>シュウギョウ</t>
    </rPh>
    <rPh sb="7" eb="9">
      <t>ネンゲン</t>
    </rPh>
    <phoneticPr fontId="4"/>
  </si>
  <si>
    <t>入学及び　　　卒業年月日</t>
    <rPh sb="0" eb="2">
      <t>ニュウガク</t>
    </rPh>
    <rPh sb="2" eb="3">
      <t>オヨ</t>
    </rPh>
    <rPh sb="7" eb="9">
      <t>ソツギョウ</t>
    </rPh>
    <rPh sb="9" eb="12">
      <t>ネンガッピ</t>
    </rPh>
    <phoneticPr fontId="4"/>
  </si>
  <si>
    <t>在学　　　年数</t>
    <rPh sb="0" eb="2">
      <t>ザイガク</t>
    </rPh>
    <rPh sb="5" eb="7">
      <t>ネンスウ</t>
    </rPh>
    <phoneticPr fontId="4"/>
  </si>
  <si>
    <t>高等教育　　　（大学）</t>
    <rPh sb="0" eb="2">
      <t>コウトウ</t>
    </rPh>
    <rPh sb="2" eb="4">
      <t>キョウイク</t>
    </rPh>
    <rPh sb="8" eb="10">
      <t>ダイガク</t>
    </rPh>
    <phoneticPr fontId="4"/>
  </si>
  <si>
    <t>計</t>
    <rPh sb="0" eb="1">
      <t>ケイ</t>
    </rPh>
    <phoneticPr fontId="4"/>
  </si>
  <si>
    <t>職歴・研究歴</t>
    <rPh sb="0" eb="2">
      <t>ショクレキ</t>
    </rPh>
    <rPh sb="3" eb="5">
      <t>ケンキュウ</t>
    </rPh>
    <rPh sb="5" eb="6">
      <t>レキ</t>
    </rPh>
    <phoneticPr fontId="4"/>
  </si>
  <si>
    <t>勤務先・研究所等の名称</t>
    <rPh sb="0" eb="3">
      <t>キンムサキ</t>
    </rPh>
    <rPh sb="4" eb="7">
      <t>ケンキュウジョ</t>
    </rPh>
    <rPh sb="7" eb="8">
      <t>トウ</t>
    </rPh>
    <rPh sb="9" eb="11">
      <t>メイショウ</t>
    </rPh>
    <phoneticPr fontId="4"/>
  </si>
  <si>
    <t>身分</t>
    <rPh sb="0" eb="2">
      <t>ミブン</t>
    </rPh>
    <phoneticPr fontId="4"/>
  </si>
  <si>
    <t>従事期間</t>
    <rPh sb="0" eb="2">
      <t>ジュウジ</t>
    </rPh>
    <rPh sb="2" eb="4">
      <t>キカン</t>
    </rPh>
    <phoneticPr fontId="4"/>
  </si>
  <si>
    <t>年数</t>
    <rPh sb="0" eb="2">
      <t>ネンスウ</t>
    </rPh>
    <phoneticPr fontId="4"/>
  </si>
  <si>
    <t>（注意）</t>
    <rPh sb="1" eb="3">
      <t>チュウイ</t>
    </rPh>
    <phoneticPr fontId="4"/>
  </si>
  <si>
    <r>
      <t>＊この用紙は、1科目につき</t>
    </r>
    <r>
      <rPr>
        <sz val="11"/>
        <rFont val="ＭＳ Ｐゴシック"/>
        <family val="3"/>
        <charset val="128"/>
      </rPr>
      <t>1</t>
    </r>
    <r>
      <rPr>
        <sz val="11"/>
        <rFont val="ＭＳ Ｐゴシック"/>
        <family val="3"/>
        <charset val="128"/>
      </rPr>
      <t>枚提出してください。用紙が不足する場合は、用紙をコピーして使用してください。</t>
    </r>
    <rPh sb="3" eb="5">
      <t>ヨウシ</t>
    </rPh>
    <rPh sb="8" eb="10">
      <t>カモク</t>
    </rPh>
    <rPh sb="14" eb="15">
      <t>マイ</t>
    </rPh>
    <rPh sb="15" eb="17">
      <t>テイシュツ</t>
    </rPh>
    <rPh sb="24" eb="26">
      <t>ヨウシ</t>
    </rPh>
    <rPh sb="27" eb="29">
      <t>フソク</t>
    </rPh>
    <rPh sb="31" eb="33">
      <t>バアイ</t>
    </rPh>
    <rPh sb="35" eb="37">
      <t>ヨウシ</t>
    </rPh>
    <rPh sb="43" eb="45">
      <t>シヨウ</t>
    </rPh>
    <phoneticPr fontId="4"/>
  </si>
  <si>
    <t>入学及び卒業年月日</t>
    <rPh sb="0" eb="2">
      <t>ニュウガク</t>
    </rPh>
    <rPh sb="2" eb="3">
      <t>オヨ</t>
    </rPh>
    <rPh sb="4" eb="6">
      <t>ソツギョウ</t>
    </rPh>
    <rPh sb="6" eb="9">
      <t>ネンガッピ</t>
    </rPh>
    <phoneticPr fontId="4"/>
  </si>
  <si>
    <t>メールアドレス</t>
    <phoneticPr fontId="4"/>
  </si>
  <si>
    <t>電話番号</t>
    <rPh sb="0" eb="2">
      <t>デンワ</t>
    </rPh>
    <rPh sb="2" eb="4">
      <t>バンゴウ</t>
    </rPh>
    <phoneticPr fontId="4"/>
  </si>
  <si>
    <t>日中の連絡先</t>
    <rPh sb="0" eb="2">
      <t>ニッチュウ</t>
    </rPh>
    <rPh sb="3" eb="5">
      <t>レンラク</t>
    </rPh>
    <rPh sb="5" eb="6">
      <t>サキ</t>
    </rPh>
    <phoneticPr fontId="4"/>
  </si>
  <si>
    <t>科目NO.</t>
    <rPh sb="0" eb="2">
      <t>カモク</t>
    </rPh>
    <phoneticPr fontId="4"/>
  </si>
  <si>
    <t>申請科目記入欄（年度12単位以内）</t>
    <phoneticPr fontId="4"/>
  </si>
  <si>
    <t>　※欄は記入しないでください。</t>
    <rPh sb="2" eb="3">
      <t>ラン</t>
    </rPh>
    <rPh sb="4" eb="6">
      <t>キニュウ</t>
    </rPh>
    <phoneticPr fontId="4"/>
  </si>
  <si>
    <t>　この書類は、選考のための重要な判定資料になります。全ての項目を記入してください。</t>
    <rPh sb="26" eb="27">
      <t>スベ</t>
    </rPh>
    <rPh sb="29" eb="31">
      <t>コウモク</t>
    </rPh>
    <rPh sb="32" eb="34">
      <t>キニュウ</t>
    </rPh>
    <phoneticPr fontId="4"/>
  </si>
  <si>
    <t>※受理番号</t>
    <rPh sb="1" eb="3">
      <t>ジュリ</t>
    </rPh>
    <rPh sb="3" eb="5">
      <t>バンゴウ</t>
    </rPh>
    <phoneticPr fontId="4"/>
  </si>
  <si>
    <t>ふ　り　が　な</t>
    <phoneticPr fontId="4"/>
  </si>
  <si>
    <t>中等教育
（高等学校）</t>
    <rPh sb="0" eb="2">
      <t>チュウトウ</t>
    </rPh>
    <rPh sb="2" eb="4">
      <t>キョウイク</t>
    </rPh>
    <rPh sb="6" eb="8">
      <t>コウトウ</t>
    </rPh>
    <rPh sb="8" eb="10">
      <t>ガッコウ</t>
    </rPh>
    <phoneticPr fontId="4"/>
  </si>
  <si>
    <t>※受理通知をお送りしますので必ずご記入ください。</t>
    <phoneticPr fontId="4"/>
  </si>
  <si>
    <t>　　　　　　　　　　　　　　　　　　　　　　　　　　　　　　　　　　　　　　＠</t>
    <phoneticPr fontId="4"/>
  </si>
  <si>
    <t>　　　　 年　　月</t>
    <rPh sb="5" eb="6">
      <t>ネン</t>
    </rPh>
    <rPh sb="8" eb="9">
      <t>ガツ</t>
    </rPh>
    <phoneticPr fontId="4"/>
  </si>
  <si>
    <t>科目№</t>
    <rPh sb="0" eb="2">
      <t>カモク</t>
    </rPh>
    <phoneticPr fontId="15"/>
  </si>
  <si>
    <t xml:space="preserve">  授 業 科 目 </t>
    <rPh sb="2" eb="5">
      <t>ジュギョウ</t>
    </rPh>
    <rPh sb="6" eb="9">
      <t>カモク</t>
    </rPh>
    <phoneticPr fontId="15"/>
  </si>
  <si>
    <t>開講期</t>
    <rPh sb="0" eb="2">
      <t>カイコウ</t>
    </rPh>
    <rPh sb="2" eb="3">
      <t>キ</t>
    </rPh>
    <phoneticPr fontId="15"/>
  </si>
  <si>
    <t>曜日・時限</t>
    <rPh sb="0" eb="2">
      <t>ヨウビ</t>
    </rPh>
    <rPh sb="3" eb="5">
      <t>ジゲン</t>
    </rPh>
    <phoneticPr fontId="15"/>
  </si>
  <si>
    <t>単位数</t>
    <rPh sb="0" eb="3">
      <t>タンイスウ</t>
    </rPh>
    <phoneticPr fontId="15"/>
  </si>
  <si>
    <t>担当教員</t>
    <rPh sb="0" eb="2">
      <t>タントウ</t>
    </rPh>
    <rPh sb="2" eb="4">
      <t>キョウイン</t>
    </rPh>
    <phoneticPr fontId="15"/>
  </si>
  <si>
    <t>ネットワーク特論2</t>
  </si>
  <si>
    <t>成田　雅彦</t>
  </si>
  <si>
    <t>ビッグデータ解析特論</t>
  </si>
  <si>
    <t>中鉢　欣秀</t>
  </si>
  <si>
    <t>瀬戸　洋一</t>
  </si>
  <si>
    <t>酒森　潔</t>
  </si>
  <si>
    <t>松尾　徳朗</t>
  </si>
  <si>
    <t>スタートアップ戦略特論</t>
  </si>
  <si>
    <t>ITソリューション特論</t>
  </si>
  <si>
    <t>小山　裕司</t>
  </si>
  <si>
    <t>吉田　敏</t>
  </si>
  <si>
    <t>橋本　洋志</t>
  </si>
  <si>
    <t>サービス工学特論</t>
  </si>
  <si>
    <t>品質工学特論</t>
  </si>
  <si>
    <t>越水　重臣</t>
  </si>
  <si>
    <t>信頼性工学特論</t>
  </si>
  <si>
    <t>プロダクトデザイン特論</t>
  </si>
  <si>
    <t>デザインシステム計画特論</t>
  </si>
  <si>
    <t>村越　英樹</t>
  </si>
  <si>
    <t>曜</t>
    <rPh sb="0" eb="1">
      <t>ヨウ</t>
    </rPh>
    <phoneticPr fontId="4"/>
  </si>
  <si>
    <t>限</t>
    <rPh sb="0" eb="1">
      <t>ゲン</t>
    </rPh>
    <phoneticPr fontId="4"/>
  </si>
  <si>
    <r>
      <t>電話</t>
    </r>
    <r>
      <rPr>
        <sz val="12"/>
        <rFont val="ＭＳ Ｐゴシック"/>
        <family val="3"/>
        <charset val="128"/>
      </rPr>
      <t>　</t>
    </r>
    <rPh sb="0" eb="2">
      <t>デンワ</t>
    </rPh>
    <phoneticPr fontId="4"/>
  </si>
  <si>
    <t>初等教育
（小学校）</t>
    <rPh sb="0" eb="2">
      <t>ショトウ</t>
    </rPh>
    <rPh sb="2" eb="4">
      <t>キョウイク</t>
    </rPh>
    <rPh sb="6" eb="9">
      <t>ショウガッコウ</t>
    </rPh>
    <phoneticPr fontId="4"/>
  </si>
  <si>
    <t>中等教育
（中学校）</t>
    <rPh sb="0" eb="2">
      <t>チュウトウ</t>
    </rPh>
    <rPh sb="2" eb="4">
      <t>キョウイク</t>
    </rPh>
    <rPh sb="6" eb="9">
      <t>チュウガッコウ</t>
    </rPh>
    <phoneticPr fontId="4"/>
  </si>
  <si>
    <r>
      <rPr>
        <sz val="14"/>
        <rFont val="ＭＳ Ｐゴシック"/>
        <family val="3"/>
        <charset val="128"/>
      </rPr>
      <t>　</t>
    </r>
    <r>
      <rPr>
        <sz val="11"/>
        <rFont val="ＭＳ Ｐゴシック"/>
        <family val="3"/>
        <charset val="128"/>
      </rPr>
      <t>年</t>
    </r>
    <rPh sb="1" eb="2">
      <t>ネン</t>
    </rPh>
    <phoneticPr fontId="4"/>
  </si>
  <si>
    <t>　年</t>
    <rPh sb="1" eb="2">
      <t>ネン</t>
    </rPh>
    <phoneticPr fontId="4"/>
  </si>
  <si>
    <t>～　　　年　　月　　</t>
    <phoneticPr fontId="4"/>
  </si>
  <si>
    <t>←４２文字まで</t>
    <rPh sb="3" eb="5">
      <t>モジ</t>
    </rPh>
    <phoneticPr fontId="4"/>
  </si>
  <si>
    <t>　　　　 年　　月　</t>
    <rPh sb="5" eb="6">
      <t>ネン</t>
    </rPh>
    <rPh sb="8" eb="9">
      <t>ガツ</t>
    </rPh>
    <phoneticPr fontId="4"/>
  </si>
  <si>
    <t>～　　　　　　年　　月　</t>
    <phoneticPr fontId="4"/>
  </si>
  <si>
    <t>～　　　　　　年　　月　</t>
    <phoneticPr fontId="4"/>
  </si>
  <si>
    <t>文字数</t>
    <rPh sb="0" eb="3">
      <t>モジスウ</t>
    </rPh>
    <phoneticPr fontId="4"/>
  </si>
  <si>
    <t>(西暦) 　　　　　　　　　　年　　　　　　　月　　　　　 　日</t>
    <phoneticPr fontId="4"/>
  </si>
  <si>
    <t>在留資格（　　　　　　）　</t>
    <rPh sb="0" eb="2">
      <t>ザイリュウ</t>
    </rPh>
    <rPh sb="2" eb="4">
      <t>シカク</t>
    </rPh>
    <phoneticPr fontId="4"/>
  </si>
  <si>
    <t>〒</t>
    <phoneticPr fontId="4"/>
  </si>
  <si>
    <t>月6・土2</t>
    <rPh sb="0" eb="1">
      <t>ゲツ</t>
    </rPh>
    <rPh sb="3" eb="4">
      <t>ド</t>
    </rPh>
    <phoneticPr fontId="14"/>
  </si>
  <si>
    <t>水6・金6</t>
    <rPh sb="0" eb="1">
      <t>スイ</t>
    </rPh>
    <rPh sb="3" eb="4">
      <t>キン</t>
    </rPh>
    <phoneticPr fontId="14"/>
  </si>
  <si>
    <t>水7・金7</t>
    <rPh sb="0" eb="1">
      <t>スイ</t>
    </rPh>
    <rPh sb="3" eb="4">
      <t>キン</t>
    </rPh>
    <phoneticPr fontId="4"/>
  </si>
  <si>
    <t>土4・土5</t>
    <rPh sb="0" eb="1">
      <t>ド</t>
    </rPh>
    <phoneticPr fontId="15"/>
  </si>
  <si>
    <t>土1・土2</t>
    <rPh sb="0" eb="1">
      <t>ド</t>
    </rPh>
    <rPh sb="3" eb="4">
      <t>ド</t>
    </rPh>
    <phoneticPr fontId="15"/>
  </si>
  <si>
    <t>土4・土5</t>
    <rPh sb="0" eb="1">
      <t>ド</t>
    </rPh>
    <phoneticPr fontId="11"/>
  </si>
  <si>
    <t>月7・木7</t>
    <rPh sb="0" eb="1">
      <t>ゲツ</t>
    </rPh>
    <rPh sb="3" eb="4">
      <t>モク</t>
    </rPh>
    <phoneticPr fontId="4"/>
  </si>
  <si>
    <t>火7・金7</t>
    <rPh sb="0" eb="1">
      <t>カ</t>
    </rPh>
    <rPh sb="3" eb="4">
      <t>キン</t>
    </rPh>
    <phoneticPr fontId="15"/>
  </si>
  <si>
    <t>水5・土3</t>
    <rPh sb="0" eb="1">
      <t>スイ</t>
    </rPh>
    <rPh sb="3" eb="4">
      <t>ド</t>
    </rPh>
    <phoneticPr fontId="15"/>
  </si>
  <si>
    <t>水6・水7</t>
    <rPh sb="0" eb="1">
      <t>スイ</t>
    </rPh>
    <rPh sb="3" eb="4">
      <t>スイ</t>
    </rPh>
    <phoneticPr fontId="15"/>
  </si>
  <si>
    <t>火6・金6</t>
    <rPh sb="0" eb="1">
      <t>カ</t>
    </rPh>
    <rPh sb="3" eb="4">
      <t>キン</t>
    </rPh>
    <phoneticPr fontId="15"/>
  </si>
  <si>
    <t>創20</t>
    <rPh sb="0" eb="1">
      <t>ソウ</t>
    </rPh>
    <phoneticPr fontId="4"/>
  </si>
  <si>
    <t>第3クォータ</t>
    <rPh sb="0" eb="1">
      <t>ダイ</t>
    </rPh>
    <phoneticPr fontId="4"/>
  </si>
  <si>
    <t>月7・木7</t>
    <rPh sb="0" eb="1">
      <t>ゲツ</t>
    </rPh>
    <rPh sb="3" eb="4">
      <t>モク</t>
    </rPh>
    <phoneticPr fontId="15"/>
  </si>
  <si>
    <t>情1</t>
    <rPh sb="0" eb="1">
      <t>ジョウ</t>
    </rPh>
    <phoneticPr fontId="4"/>
  </si>
  <si>
    <t>第4クォータ</t>
    <rPh sb="0" eb="1">
      <t>ダイ</t>
    </rPh>
    <phoneticPr fontId="4"/>
  </si>
  <si>
    <t>月7・土3</t>
    <rPh sb="0" eb="1">
      <t>ゲツ</t>
    </rPh>
    <rPh sb="3" eb="4">
      <t>ド</t>
    </rPh>
    <phoneticPr fontId="14"/>
  </si>
  <si>
    <t>飛田　博章</t>
    <rPh sb="0" eb="2">
      <t>トビタ</t>
    </rPh>
    <rPh sb="3" eb="4">
      <t>ヒロシ</t>
    </rPh>
    <rPh sb="4" eb="5">
      <t>ショウ</t>
    </rPh>
    <phoneticPr fontId="14"/>
  </si>
  <si>
    <t>情2</t>
    <rPh sb="0" eb="1">
      <t>ジョウ</t>
    </rPh>
    <phoneticPr fontId="4"/>
  </si>
  <si>
    <t>セキュアシステム管理運用特論</t>
  </si>
  <si>
    <t>情3</t>
    <rPh sb="0" eb="1">
      <t>ジョウ</t>
    </rPh>
    <phoneticPr fontId="4"/>
  </si>
  <si>
    <t>インターネットプラットフォーム特論</t>
  </si>
  <si>
    <t>水6・金6</t>
    <rPh sb="0" eb="1">
      <t>スイ</t>
    </rPh>
    <rPh sb="3" eb="4">
      <t>キン</t>
    </rPh>
    <phoneticPr fontId="15"/>
  </si>
  <si>
    <t>情13</t>
    <rPh sb="0" eb="1">
      <t>ジョウ</t>
    </rPh>
    <phoneticPr fontId="4"/>
  </si>
  <si>
    <t>中野　美由紀</t>
    <rPh sb="0" eb="2">
      <t>ナカノ</t>
    </rPh>
    <rPh sb="3" eb="6">
      <t>ミユキ</t>
    </rPh>
    <phoneticPr fontId="4"/>
  </si>
  <si>
    <t>情15</t>
    <rPh sb="0" eb="1">
      <t>ジョウ</t>
    </rPh>
    <phoneticPr fontId="4"/>
  </si>
  <si>
    <t>IT特論</t>
  </si>
  <si>
    <t>火6・火7</t>
    <rPh sb="0" eb="1">
      <t>カ</t>
    </rPh>
    <rPh sb="3" eb="4">
      <t>カ</t>
    </rPh>
    <phoneticPr fontId="4"/>
  </si>
  <si>
    <t>情16</t>
    <rPh sb="0" eb="1">
      <t>ジョウ</t>
    </rPh>
    <phoneticPr fontId="4"/>
  </si>
  <si>
    <t>コミュニケーション技術特論2</t>
  </si>
  <si>
    <t>情21</t>
    <rPh sb="0" eb="1">
      <t>ジョウ</t>
    </rPh>
    <phoneticPr fontId="4"/>
  </si>
  <si>
    <t>情報システム特論2</t>
  </si>
  <si>
    <t>情22</t>
    <rPh sb="0" eb="1">
      <t>ジョウ</t>
    </rPh>
    <phoneticPr fontId="4"/>
  </si>
  <si>
    <t>情報ビジネス特別講義1</t>
  </si>
  <si>
    <t>月6・月7</t>
    <rPh sb="0" eb="1">
      <t>ゲツ</t>
    </rPh>
    <rPh sb="3" eb="4">
      <t>ゲツ</t>
    </rPh>
    <phoneticPr fontId="15"/>
  </si>
  <si>
    <t>情23</t>
    <rPh sb="0" eb="1">
      <t>ジョウ</t>
    </rPh>
    <phoneticPr fontId="4"/>
  </si>
  <si>
    <t>情報ビジネス特別講義4</t>
  </si>
  <si>
    <t>情25</t>
    <rPh sb="0" eb="1">
      <t>ジョウ</t>
    </rPh>
    <phoneticPr fontId="4"/>
  </si>
  <si>
    <t>ソフトウェア工学特論</t>
    <rPh sb="6" eb="8">
      <t>コウガク</t>
    </rPh>
    <rPh sb="8" eb="10">
      <t>トクロン</t>
    </rPh>
    <phoneticPr fontId="4"/>
  </si>
  <si>
    <t>火6・火7</t>
    <rPh sb="0" eb="1">
      <t>カ</t>
    </rPh>
    <rPh sb="3" eb="4">
      <t>ヒ</t>
    </rPh>
    <phoneticPr fontId="15"/>
  </si>
  <si>
    <t>中野　美由紀/成田　雅彦</t>
    <rPh sb="0" eb="2">
      <t>ナカノ</t>
    </rPh>
    <rPh sb="3" eb="6">
      <t>ミユキ</t>
    </rPh>
    <rPh sb="7" eb="9">
      <t>ナリタ</t>
    </rPh>
    <rPh sb="10" eb="12">
      <t>マサヒコ</t>
    </rPh>
    <phoneticPr fontId="4"/>
  </si>
  <si>
    <t>情27</t>
    <rPh sb="0" eb="1">
      <t>ジョウ</t>
    </rPh>
    <phoneticPr fontId="4"/>
  </si>
  <si>
    <t>オブジェクト指向開発特論</t>
  </si>
  <si>
    <t>嶋津　恵子</t>
    <rPh sb="0" eb="2">
      <t>シマズ</t>
    </rPh>
    <rPh sb="3" eb="5">
      <t>ケイコ</t>
    </rPh>
    <phoneticPr fontId="4"/>
  </si>
  <si>
    <t>情29</t>
    <rPh sb="0" eb="1">
      <t>ジョウ</t>
    </rPh>
    <phoneticPr fontId="4"/>
  </si>
  <si>
    <t>クラウドサーバ構築特論</t>
  </si>
  <si>
    <t>金6・金7</t>
    <rPh sb="0" eb="1">
      <t>キン</t>
    </rPh>
    <rPh sb="3" eb="4">
      <t>キン</t>
    </rPh>
    <phoneticPr fontId="15"/>
  </si>
  <si>
    <t>飛田　博章</t>
    <rPh sb="0" eb="2">
      <t>ヒダ</t>
    </rPh>
    <rPh sb="3" eb="5">
      <t>ヒロアキ</t>
    </rPh>
    <phoneticPr fontId="18"/>
  </si>
  <si>
    <t>情30</t>
    <rPh sb="0" eb="1">
      <t>ジョウ</t>
    </rPh>
    <phoneticPr fontId="4"/>
  </si>
  <si>
    <t>情報セキュリティ特別講義2</t>
  </si>
  <si>
    <t>情31</t>
    <rPh sb="0" eb="1">
      <t>ジョウ</t>
    </rPh>
    <phoneticPr fontId="4"/>
  </si>
  <si>
    <t>アジャイル開発手法特論</t>
  </si>
  <si>
    <t>土2・土3</t>
    <rPh sb="0" eb="1">
      <t>ド</t>
    </rPh>
    <rPh sb="3" eb="4">
      <t>ド</t>
    </rPh>
    <phoneticPr fontId="4"/>
  </si>
  <si>
    <t>情34</t>
    <rPh sb="0" eb="1">
      <t>ジョウ</t>
    </rPh>
    <phoneticPr fontId="4"/>
  </si>
  <si>
    <t>プロジェクト管理特論2</t>
  </si>
  <si>
    <t>土1・録画</t>
    <rPh sb="3" eb="5">
      <t>ロクガ</t>
    </rPh>
    <phoneticPr fontId="8"/>
  </si>
  <si>
    <t>情35</t>
    <rPh sb="0" eb="1">
      <t>ジョウ</t>
    </rPh>
    <phoneticPr fontId="4"/>
  </si>
  <si>
    <t>プロジェクト管理特論3</t>
  </si>
  <si>
    <t>情39</t>
    <rPh sb="0" eb="1">
      <t>ジョウ</t>
    </rPh>
    <phoneticPr fontId="4"/>
  </si>
  <si>
    <t>情報ビジネス特別講義3</t>
  </si>
  <si>
    <t>木6・木7</t>
  </si>
  <si>
    <t>情40</t>
    <rPh sb="0" eb="1">
      <t>ジョウ</t>
    </rPh>
    <phoneticPr fontId="4"/>
  </si>
  <si>
    <t>情報セキュリティ特別講義1</t>
  </si>
  <si>
    <t>情41</t>
    <rPh sb="0" eb="1">
      <t>ジョウ</t>
    </rPh>
    <phoneticPr fontId="4"/>
  </si>
  <si>
    <t>情報セキュリティ特別講義3</t>
  </si>
  <si>
    <t>創6</t>
    <rPh sb="0" eb="1">
      <t>ソウ</t>
    </rPh>
    <phoneticPr fontId="4"/>
  </si>
  <si>
    <t>インテリジェントシステム特論</t>
    <rPh sb="12" eb="14">
      <t>トクロン</t>
    </rPh>
    <phoneticPr fontId="19"/>
  </si>
  <si>
    <t>第3クォータ</t>
    <phoneticPr fontId="4"/>
  </si>
  <si>
    <t>創9</t>
    <rPh sb="0" eb="1">
      <t>ソウ</t>
    </rPh>
    <phoneticPr fontId="4"/>
  </si>
  <si>
    <t>技術経営特論</t>
    <rPh sb="0" eb="2">
      <t>ギジュツ</t>
    </rPh>
    <rPh sb="2" eb="4">
      <t>ケイエイ</t>
    </rPh>
    <rPh sb="4" eb="6">
      <t>トクロン</t>
    </rPh>
    <phoneticPr fontId="19"/>
  </si>
  <si>
    <t>創12</t>
    <rPh sb="0" eb="1">
      <t>ソウ</t>
    </rPh>
    <phoneticPr fontId="4"/>
  </si>
  <si>
    <t>システムインテグレーション特論</t>
  </si>
  <si>
    <t>第3クォータ</t>
    <rPh sb="0" eb="1">
      <t>ダイ</t>
    </rPh>
    <phoneticPr fontId="15"/>
  </si>
  <si>
    <t>創13</t>
    <rPh sb="0" eb="1">
      <t>ソウ</t>
    </rPh>
    <phoneticPr fontId="4"/>
  </si>
  <si>
    <t>創14</t>
    <rPh sb="0" eb="1">
      <t>ソウ</t>
    </rPh>
    <phoneticPr fontId="4"/>
  </si>
  <si>
    <t>創15</t>
    <rPh sb="0" eb="1">
      <t>ソウ</t>
    </rPh>
    <phoneticPr fontId="4"/>
  </si>
  <si>
    <t>火6・金6</t>
    <rPh sb="0" eb="1">
      <t>カ</t>
    </rPh>
    <rPh sb="3" eb="4">
      <t>キン</t>
    </rPh>
    <phoneticPr fontId="22"/>
  </si>
  <si>
    <t>創17</t>
    <rPh sb="0" eb="1">
      <t>ソウ</t>
    </rPh>
    <phoneticPr fontId="4"/>
  </si>
  <si>
    <t>チーム設計・試作特別演習</t>
    <rPh sb="3" eb="5">
      <t>セッケイ</t>
    </rPh>
    <rPh sb="6" eb="8">
      <t>シサク</t>
    </rPh>
    <phoneticPr fontId="18"/>
  </si>
  <si>
    <t>創18</t>
    <rPh sb="0" eb="1">
      <t>ソウ</t>
    </rPh>
    <phoneticPr fontId="4"/>
  </si>
  <si>
    <t>火7・金7</t>
    <rPh sb="0" eb="1">
      <t>カ</t>
    </rPh>
    <rPh sb="3" eb="4">
      <t>キン</t>
    </rPh>
    <phoneticPr fontId="4"/>
  </si>
  <si>
    <t>内山　純</t>
    <rPh sb="0" eb="2">
      <t>ウチヤマ</t>
    </rPh>
    <rPh sb="3" eb="4">
      <t>ジュン</t>
    </rPh>
    <phoneticPr fontId="4"/>
  </si>
  <si>
    <t>創22</t>
    <rPh sb="0" eb="1">
      <t>ソウ</t>
    </rPh>
    <phoneticPr fontId="4"/>
  </si>
  <si>
    <t>工業デザイン材料特論</t>
    <rPh sb="0" eb="2">
      <t>コウギョウ</t>
    </rPh>
    <rPh sb="6" eb="8">
      <t>ザイリョウ</t>
    </rPh>
    <rPh sb="8" eb="10">
      <t>トクロン</t>
    </rPh>
    <phoneticPr fontId="18"/>
  </si>
  <si>
    <t>第4クォータ</t>
    <phoneticPr fontId="4"/>
  </si>
  <si>
    <t>創26</t>
    <rPh sb="0" eb="1">
      <t>ソウ</t>
    </rPh>
    <phoneticPr fontId="4"/>
  </si>
  <si>
    <t>プロダクトデザイン特別演習</t>
    <rPh sb="9" eb="13">
      <t>トクベツエンシュウ</t>
    </rPh>
    <phoneticPr fontId="20"/>
  </si>
  <si>
    <t>創27</t>
    <rPh sb="0" eb="1">
      <t>ソウ</t>
    </rPh>
    <phoneticPr fontId="4"/>
  </si>
  <si>
    <t>トランスポーテーションデザイン特別演習</t>
    <rPh sb="15" eb="19">
      <t>トクベツエンシュウ</t>
    </rPh>
    <phoneticPr fontId="20"/>
  </si>
  <si>
    <t>創29</t>
    <rPh sb="0" eb="1">
      <t>ソウ</t>
    </rPh>
    <phoneticPr fontId="4"/>
  </si>
  <si>
    <t>システムモデリング特論</t>
  </si>
  <si>
    <t>創30</t>
    <rPh sb="0" eb="1">
      <t>ソウ</t>
    </rPh>
    <phoneticPr fontId="4"/>
  </si>
  <si>
    <t>デジタル製品開発特論</t>
  </si>
  <si>
    <t>月5・木5</t>
    <rPh sb="0" eb="1">
      <t>ゲツ</t>
    </rPh>
    <rPh sb="3" eb="4">
      <t>モク</t>
    </rPh>
    <phoneticPr fontId="4"/>
  </si>
  <si>
    <t>創31</t>
    <rPh sb="0" eb="1">
      <t>ソウ</t>
    </rPh>
    <phoneticPr fontId="4"/>
  </si>
  <si>
    <t>ET（Embedded Technology）特別演習</t>
  </si>
  <si>
    <t>共選2</t>
    <rPh sb="0" eb="1">
      <t>キョウ</t>
    </rPh>
    <phoneticPr fontId="15"/>
  </si>
  <si>
    <t>共選3</t>
    <rPh sb="0" eb="1">
      <t>キョウ</t>
    </rPh>
    <phoneticPr fontId="15"/>
  </si>
  <si>
    <t>マーケティング特論</t>
  </si>
  <si>
    <t>土4・土5</t>
    <rPh sb="0" eb="1">
      <t>ド</t>
    </rPh>
    <rPh sb="3" eb="4">
      <t>ド</t>
    </rPh>
    <phoneticPr fontId="14"/>
  </si>
  <si>
    <t>共選5</t>
    <rPh sb="0" eb="1">
      <t>キョウ</t>
    </rPh>
    <phoneticPr fontId="15"/>
  </si>
  <si>
    <t>火6・火7</t>
    <rPh sb="0" eb="1">
      <t>カ</t>
    </rPh>
    <rPh sb="3" eb="4">
      <t>カ</t>
    </rPh>
    <phoneticPr fontId="11"/>
  </si>
  <si>
    <t>共選6</t>
    <rPh sb="0" eb="1">
      <t>キョウ</t>
    </rPh>
    <phoneticPr fontId="15"/>
  </si>
  <si>
    <t>コンセプトデザイン特論</t>
    <rPh sb="9" eb="11">
      <t>トクロン</t>
    </rPh>
    <phoneticPr fontId="4"/>
  </si>
  <si>
    <t>水6・水7</t>
    <rPh sb="0" eb="1">
      <t>スイ</t>
    </rPh>
    <rPh sb="3" eb="4">
      <t>スイ</t>
    </rPh>
    <phoneticPr fontId="10"/>
  </si>
  <si>
    <t>共選8</t>
    <rPh sb="0" eb="1">
      <t>キョウ</t>
    </rPh>
    <phoneticPr fontId="15"/>
  </si>
  <si>
    <t>国際経営特論</t>
    <rPh sb="0" eb="2">
      <t>コクサイ</t>
    </rPh>
    <rPh sb="2" eb="4">
      <t>ケイエイ</t>
    </rPh>
    <rPh sb="4" eb="6">
      <t>トクロン</t>
    </rPh>
    <phoneticPr fontId="4"/>
  </si>
  <si>
    <t>第4クォータ</t>
    <rPh sb="0" eb="1">
      <t>ダイ</t>
    </rPh>
    <phoneticPr fontId="15"/>
  </si>
  <si>
    <t>土4・土5</t>
  </si>
  <si>
    <t>共選9</t>
    <rPh sb="0" eb="1">
      <t>キョウ</t>
    </rPh>
    <phoneticPr fontId="15"/>
  </si>
  <si>
    <t>国際開発特論</t>
    <rPh sb="0" eb="2">
      <t>コクサイ</t>
    </rPh>
    <rPh sb="2" eb="4">
      <t>カイハツ</t>
    </rPh>
    <rPh sb="4" eb="6">
      <t>トクロン</t>
    </rPh>
    <phoneticPr fontId="4"/>
  </si>
  <si>
    <t>土4・土5</t>
    <rPh sb="0" eb="1">
      <t>ツチ</t>
    </rPh>
    <rPh sb="3" eb="4">
      <t>ツチ</t>
    </rPh>
    <phoneticPr fontId="14"/>
  </si>
  <si>
    <t>共選10</t>
    <rPh sb="0" eb="1">
      <t>キョウ</t>
    </rPh>
    <phoneticPr fontId="15"/>
  </si>
  <si>
    <t>Technical writing in English</t>
  </si>
  <si>
    <t>火6・木6</t>
    <rPh sb="0" eb="1">
      <t>カ</t>
    </rPh>
    <rPh sb="3" eb="4">
      <t>モク</t>
    </rPh>
    <phoneticPr fontId="11"/>
  </si>
  <si>
    <t>共選11</t>
    <rPh sb="0" eb="1">
      <t>キョウ</t>
    </rPh>
    <phoneticPr fontId="15"/>
  </si>
  <si>
    <t>DESIGN［RE］THINKING</t>
  </si>
  <si>
    <t>月6・木6</t>
    <rPh sb="0" eb="1">
      <t>ゲツ</t>
    </rPh>
    <rPh sb="3" eb="4">
      <t>モク</t>
    </rPh>
    <phoneticPr fontId="18"/>
  </si>
  <si>
    <t>Innella Giovanni</t>
  </si>
  <si>
    <t>高等教育
（大学）</t>
    <rPh sb="0" eb="2">
      <t>コウトウ</t>
    </rPh>
    <rPh sb="2" eb="4">
      <t>キョウイク</t>
    </rPh>
    <rPh sb="6" eb="8">
      <t>ダイガク</t>
    </rPh>
    <phoneticPr fontId="4"/>
  </si>
  <si>
    <t>真鍋　敬士</t>
    <phoneticPr fontId="4"/>
  </si>
  <si>
    <t>戸沢　義夫</t>
    <phoneticPr fontId="4"/>
  </si>
  <si>
    <t>六川　浩明</t>
    <rPh sb="0" eb="2">
      <t>ロクガワ</t>
    </rPh>
    <rPh sb="3" eb="5">
      <t>ヒロアキ</t>
    </rPh>
    <phoneticPr fontId="18"/>
  </si>
  <si>
    <t>淀川　高喜</t>
    <rPh sb="0" eb="2">
      <t>ヨドガワ</t>
    </rPh>
    <rPh sb="3" eb="4">
      <t>コウ</t>
    </rPh>
    <rPh sb="4" eb="5">
      <t>キ</t>
    </rPh>
    <phoneticPr fontId="19"/>
  </si>
  <si>
    <t>永瀬　美穂</t>
    <phoneticPr fontId="4"/>
  </si>
  <si>
    <t>中川　雅史</t>
    <phoneticPr fontId="4"/>
  </si>
  <si>
    <t>池本　浩幸/中島　瑞樹</t>
    <rPh sb="0" eb="2">
      <t>イケモト</t>
    </rPh>
    <rPh sb="3" eb="4">
      <t>ヒロシ</t>
    </rPh>
    <rPh sb="4" eb="5">
      <t>サチ</t>
    </rPh>
    <rPh sb="6" eb="8">
      <t>ナカジマ</t>
    </rPh>
    <rPh sb="9" eb="11">
      <t>ミズキ</t>
    </rPh>
    <phoneticPr fontId="4"/>
  </si>
  <si>
    <t>池本/平川/中島</t>
    <rPh sb="0" eb="2">
      <t>イケモト</t>
    </rPh>
    <rPh sb="3" eb="5">
      <t>ヒラカワ</t>
    </rPh>
    <rPh sb="6" eb="8">
      <t>ナカジマ</t>
    </rPh>
    <phoneticPr fontId="4"/>
  </si>
  <si>
    <t>國澤　好衛/村田　桂太</t>
    <rPh sb="6" eb="8">
      <t>ムラダ</t>
    </rPh>
    <rPh sb="9" eb="11">
      <t>ケイタ</t>
    </rPh>
    <phoneticPr fontId="4"/>
  </si>
  <si>
    <t>海老澤　伸樹/村田　桂太</t>
    <rPh sb="0" eb="3">
      <t>エビサワ</t>
    </rPh>
    <rPh sb="4" eb="6">
      <t>ノブキ</t>
    </rPh>
    <rPh sb="7" eb="9">
      <t>ムラダ</t>
    </rPh>
    <rPh sb="10" eb="12">
      <t>ケイタ</t>
    </rPh>
    <phoneticPr fontId="4"/>
  </si>
  <si>
    <t>川名　周</t>
    <rPh sb="0" eb="2">
      <t>カワナ</t>
    </rPh>
    <rPh sb="3" eb="4">
      <t>シュウ</t>
    </rPh>
    <phoneticPr fontId="4"/>
  </si>
  <si>
    <t>新井　宏征/伊賀　聡一郎</t>
    <rPh sb="0" eb="2">
      <t>アライ</t>
    </rPh>
    <rPh sb="3" eb="5">
      <t>ヒロユキ</t>
    </rPh>
    <rPh sb="6" eb="8">
      <t>イガ</t>
    </rPh>
    <rPh sb="9" eb="12">
      <t>ソウイチロウ</t>
    </rPh>
    <phoneticPr fontId="10"/>
  </si>
  <si>
    <t>Antoine Bossard</t>
    <phoneticPr fontId="4"/>
  </si>
  <si>
    <t>前田　充浩</t>
    <phoneticPr fontId="4"/>
  </si>
  <si>
    <t>前田　充浩</t>
    <phoneticPr fontId="4"/>
  </si>
  <si>
    <t>板倉　宏昭</t>
    <phoneticPr fontId="4"/>
  </si>
  <si>
    <t>井田　貴志</t>
    <rPh sb="0" eb="2">
      <t>イダ</t>
    </rPh>
    <rPh sb="3" eb="5">
      <t>タカシ</t>
    </rPh>
    <phoneticPr fontId="4"/>
  </si>
  <si>
    <t>科目等履修生を
志望する理由
（200字以上）</t>
    <rPh sb="0" eb="3">
      <t>カモクナド</t>
    </rPh>
    <rPh sb="3" eb="6">
      <t>リシュウセイ</t>
    </rPh>
    <rPh sb="8" eb="10">
      <t>シボウ</t>
    </rPh>
    <rPh sb="12" eb="14">
      <t>リユウ</t>
    </rPh>
    <rPh sb="19" eb="20">
      <t>ジ</t>
    </rPh>
    <rPh sb="20" eb="22">
      <t>イジョウ</t>
    </rPh>
    <phoneticPr fontId="4"/>
  </si>
  <si>
    <t>生年月日
(西暦)</t>
    <rPh sb="0" eb="2">
      <t>セイネン</t>
    </rPh>
    <rPh sb="2" eb="4">
      <t>ガッピ</t>
    </rPh>
    <rPh sb="6" eb="8">
      <t>セイレキ</t>
    </rPh>
    <phoneticPr fontId="4"/>
  </si>
  <si>
    <t>生年月日(西暦)</t>
    <rPh sb="0" eb="2">
      <t>セイネン</t>
    </rPh>
    <rPh sb="2" eb="4">
      <t>ガッピ</t>
    </rPh>
    <rPh sb="5" eb="7">
      <t>セイレキ</t>
    </rPh>
    <phoneticPr fontId="4"/>
  </si>
  <si>
    <t xml:space="preserve">  授業科目 </t>
    <rPh sb="2" eb="4">
      <t>ジュギョウ</t>
    </rPh>
    <rPh sb="4" eb="6">
      <t>カモク</t>
    </rPh>
    <phoneticPr fontId="15"/>
  </si>
  <si>
    <t>単位数</t>
    <rPh sb="0" eb="2">
      <t>タンイ</t>
    </rPh>
    <rPh sb="2" eb="3">
      <t>スウ</t>
    </rPh>
    <phoneticPr fontId="15"/>
  </si>
  <si>
    <t>開講　
クォータ</t>
    <rPh sb="0" eb="2">
      <t>カイコウ</t>
    </rPh>
    <phoneticPr fontId="15"/>
  </si>
  <si>
    <t>開講
曜日・時限</t>
    <rPh sb="0" eb="2">
      <t>カイコウ</t>
    </rPh>
    <rPh sb="3" eb="5">
      <t>ヨウビ</t>
    </rPh>
    <rPh sb="6" eb="8">
      <t>ジゲン</t>
    </rPh>
    <phoneticPr fontId="15"/>
  </si>
  <si>
    <t>対面・録画
混合授業</t>
    <rPh sb="0" eb="2">
      <t>タイメン</t>
    </rPh>
    <rPh sb="3" eb="5">
      <t>ロクガ</t>
    </rPh>
    <rPh sb="6" eb="8">
      <t>コンゴウ</t>
    </rPh>
    <rPh sb="8" eb="10">
      <t>ジュギョウ</t>
    </rPh>
    <phoneticPr fontId="26"/>
  </si>
  <si>
    <t>サテライト
開講</t>
    <rPh sb="6" eb="8">
      <t>カイコウ</t>
    </rPh>
    <phoneticPr fontId="26"/>
  </si>
  <si>
    <t>-</t>
    <phoneticPr fontId="26"/>
  </si>
  <si>
    <t>飛田　博章</t>
    <rPh sb="0" eb="2">
      <t>トビタ</t>
    </rPh>
    <rPh sb="3" eb="4">
      <t>ヒロシ</t>
    </rPh>
    <rPh sb="4" eb="5">
      <t>ショウ</t>
    </rPh>
    <phoneticPr fontId="15"/>
  </si>
  <si>
    <t>情2</t>
    <rPh sb="0" eb="1">
      <t>ジョウ</t>
    </rPh>
    <phoneticPr fontId="26"/>
  </si>
  <si>
    <t>4Q</t>
  </si>
  <si>
    <t>月7・土3</t>
    <rPh sb="0" eb="1">
      <t>ゲツ</t>
    </rPh>
    <rPh sb="3" eb="4">
      <t>ド</t>
    </rPh>
    <phoneticPr fontId="15"/>
  </si>
  <si>
    <t>○</t>
    <phoneticPr fontId="26"/>
  </si>
  <si>
    <t>情3</t>
    <rPh sb="0" eb="1">
      <t>ジョウ</t>
    </rPh>
    <phoneticPr fontId="26"/>
  </si>
  <si>
    <t>3Q</t>
  </si>
  <si>
    <t>情10</t>
    <rPh sb="0" eb="1">
      <t>ジョウ</t>
    </rPh>
    <phoneticPr fontId="26"/>
  </si>
  <si>
    <t>情12</t>
    <rPh sb="0" eb="1">
      <t>ジョウ</t>
    </rPh>
    <phoneticPr fontId="26"/>
  </si>
  <si>
    <t>情13</t>
    <rPh sb="0" eb="1">
      <t>ジョウ</t>
    </rPh>
    <phoneticPr fontId="26"/>
  </si>
  <si>
    <t>情15</t>
    <rPh sb="0" eb="1">
      <t>ジョウ</t>
    </rPh>
    <phoneticPr fontId="26"/>
  </si>
  <si>
    <t>情16</t>
    <rPh sb="0" eb="1">
      <t>ジョウ</t>
    </rPh>
    <phoneticPr fontId="26"/>
  </si>
  <si>
    <t>小山　裕司</t>
    <rPh sb="0" eb="2">
      <t>コヤマ</t>
    </rPh>
    <rPh sb="3" eb="5">
      <t>ユウジ</t>
    </rPh>
    <phoneticPr fontId="26"/>
  </si>
  <si>
    <t>土3・録画</t>
    <rPh sb="0" eb="1">
      <t>ド</t>
    </rPh>
    <rPh sb="3" eb="5">
      <t>ロクガ</t>
    </rPh>
    <phoneticPr fontId="24"/>
  </si>
  <si>
    <t>情20</t>
    <rPh sb="0" eb="1">
      <t>ジョウ</t>
    </rPh>
    <phoneticPr fontId="26"/>
  </si>
  <si>
    <t>情21</t>
    <rPh sb="0" eb="1">
      <t>ジョウ</t>
    </rPh>
    <phoneticPr fontId="26"/>
  </si>
  <si>
    <t>情22</t>
    <rPh sb="0" eb="1">
      <t>ジョウ</t>
    </rPh>
    <phoneticPr fontId="26"/>
  </si>
  <si>
    <t>水7・金7</t>
    <rPh sb="0" eb="1">
      <t>スイ</t>
    </rPh>
    <rPh sb="3" eb="4">
      <t>キン</t>
    </rPh>
    <phoneticPr fontId="24"/>
  </si>
  <si>
    <t>金6・金7</t>
    <rPh sb="0" eb="1">
      <t>キン</t>
    </rPh>
    <rPh sb="3" eb="4">
      <t>キン</t>
    </rPh>
    <phoneticPr fontId="25"/>
  </si>
  <si>
    <t>情26</t>
    <rPh sb="0" eb="1">
      <t>ジョウ</t>
    </rPh>
    <phoneticPr fontId="26"/>
  </si>
  <si>
    <t>水6・金6</t>
    <rPh sb="0" eb="1">
      <t>スイ</t>
    </rPh>
    <rPh sb="3" eb="4">
      <t>キン</t>
    </rPh>
    <phoneticPr fontId="25"/>
  </si>
  <si>
    <t>情28</t>
    <rPh sb="0" eb="1">
      <t>ジョウ</t>
    </rPh>
    <phoneticPr fontId="26"/>
  </si>
  <si>
    <t>火7・木7</t>
    <rPh sb="0" eb="1">
      <t>カ</t>
    </rPh>
    <rPh sb="3" eb="4">
      <t>モク</t>
    </rPh>
    <phoneticPr fontId="25"/>
  </si>
  <si>
    <t>情29</t>
    <rPh sb="0" eb="1">
      <t>ジョウ</t>
    </rPh>
    <phoneticPr fontId="26"/>
  </si>
  <si>
    <t>セキュアプログラミング特論</t>
  </si>
  <si>
    <t>黄　緒平</t>
    <rPh sb="0" eb="1">
      <t>コウ</t>
    </rPh>
    <rPh sb="2" eb="3">
      <t>ショ</t>
    </rPh>
    <rPh sb="3" eb="4">
      <t>ヘイ</t>
    </rPh>
    <phoneticPr fontId="24"/>
  </si>
  <si>
    <t>情32</t>
    <rPh sb="0" eb="1">
      <t>ジョウ</t>
    </rPh>
    <phoneticPr fontId="26"/>
  </si>
  <si>
    <t>情33</t>
    <rPh sb="0" eb="1">
      <t>ジョウ</t>
    </rPh>
    <phoneticPr fontId="26"/>
  </si>
  <si>
    <t>永瀬　美穂*</t>
    <phoneticPr fontId="15"/>
  </si>
  <si>
    <t>中鉢　欣秀</t>
    <phoneticPr fontId="26"/>
  </si>
  <si>
    <t>情35</t>
    <rPh sb="0" eb="1">
      <t>ジョウ</t>
    </rPh>
    <phoneticPr fontId="26"/>
  </si>
  <si>
    <t>情36</t>
    <rPh sb="0" eb="1">
      <t>ジョウ</t>
    </rPh>
    <phoneticPr fontId="26"/>
  </si>
  <si>
    <t>酒森　潔*</t>
    <phoneticPr fontId="26"/>
  </si>
  <si>
    <t>土4・土5</t>
    <rPh sb="0" eb="1">
      <t>ド</t>
    </rPh>
    <rPh sb="3" eb="4">
      <t>ド</t>
    </rPh>
    <phoneticPr fontId="24"/>
  </si>
  <si>
    <t>細田　貴明</t>
    <rPh sb="0" eb="2">
      <t>ホソダ</t>
    </rPh>
    <rPh sb="3" eb="5">
      <t>タカアキ</t>
    </rPh>
    <phoneticPr fontId="26"/>
  </si>
  <si>
    <t>林　久志</t>
    <rPh sb="0" eb="1">
      <t>ハヤシ</t>
    </rPh>
    <rPh sb="2" eb="4">
      <t>ヒサシ</t>
    </rPh>
    <phoneticPr fontId="26"/>
  </si>
  <si>
    <t>水6・水7</t>
    <rPh sb="0" eb="1">
      <t>スイ</t>
    </rPh>
    <rPh sb="3" eb="4">
      <t>スイ</t>
    </rPh>
    <phoneticPr fontId="26"/>
  </si>
  <si>
    <t>創7</t>
    <rPh sb="0" eb="1">
      <t>ソウ</t>
    </rPh>
    <phoneticPr fontId="26"/>
  </si>
  <si>
    <t>水5・土3</t>
    <rPh sb="0" eb="1">
      <t>スイ</t>
    </rPh>
    <rPh sb="3" eb="4">
      <t>ド</t>
    </rPh>
    <phoneticPr fontId="26"/>
  </si>
  <si>
    <t>創8</t>
    <rPh sb="0" eb="1">
      <t>ソウ</t>
    </rPh>
    <phoneticPr fontId="26"/>
  </si>
  <si>
    <t>創9</t>
    <rPh sb="0" eb="1">
      <t>ソウ</t>
    </rPh>
    <phoneticPr fontId="26"/>
  </si>
  <si>
    <t>月6・木6</t>
    <rPh sb="0" eb="1">
      <t>ゲツ</t>
    </rPh>
    <rPh sb="3" eb="4">
      <t>キ</t>
    </rPh>
    <phoneticPr fontId="26"/>
  </si>
  <si>
    <t>創10</t>
    <rPh sb="0" eb="1">
      <t>ソウ</t>
    </rPh>
    <phoneticPr fontId="26"/>
  </si>
  <si>
    <t>火6・金6</t>
    <rPh sb="0" eb="1">
      <t>ヒ</t>
    </rPh>
    <rPh sb="3" eb="4">
      <t>キン</t>
    </rPh>
    <phoneticPr fontId="26"/>
  </si>
  <si>
    <t>創15</t>
    <rPh sb="0" eb="1">
      <t>ソウ</t>
    </rPh>
    <phoneticPr fontId="26"/>
  </si>
  <si>
    <t>創16</t>
    <rPh sb="0" eb="1">
      <t>ソウ</t>
    </rPh>
    <phoneticPr fontId="26"/>
  </si>
  <si>
    <t>創17</t>
    <rPh sb="0" eb="1">
      <t>ソウ</t>
    </rPh>
    <phoneticPr fontId="26"/>
  </si>
  <si>
    <t>創22</t>
    <rPh sb="0" eb="1">
      <t>ソウ</t>
    </rPh>
    <phoneticPr fontId="26"/>
  </si>
  <si>
    <t>創23</t>
    <rPh sb="0" eb="1">
      <t>ソウ</t>
    </rPh>
    <phoneticPr fontId="26"/>
  </si>
  <si>
    <t>創24</t>
    <rPh sb="0" eb="1">
      <t>ソウ</t>
    </rPh>
    <phoneticPr fontId="26"/>
  </si>
  <si>
    <t>創25</t>
    <rPh sb="0" eb="1">
      <t>ソウ</t>
    </rPh>
    <phoneticPr fontId="26"/>
  </si>
  <si>
    <t>月5・木5</t>
    <rPh sb="0" eb="1">
      <t>ゲツ</t>
    </rPh>
    <rPh sb="3" eb="4">
      <t>キ</t>
    </rPh>
    <phoneticPr fontId="26"/>
  </si>
  <si>
    <t>共1</t>
    <rPh sb="0" eb="1">
      <t>キョウ</t>
    </rPh>
    <phoneticPr fontId="26"/>
  </si>
  <si>
    <t>共2</t>
    <rPh sb="0" eb="1">
      <t>キョウ</t>
    </rPh>
    <phoneticPr fontId="26"/>
  </si>
  <si>
    <t>共3</t>
    <rPh sb="0" eb="1">
      <t>キョウ</t>
    </rPh>
    <phoneticPr fontId="26"/>
  </si>
  <si>
    <t>土4・土5</t>
    <rPh sb="0" eb="1">
      <t>ド</t>
    </rPh>
    <rPh sb="3" eb="4">
      <t>ド</t>
    </rPh>
    <phoneticPr fontId="15"/>
  </si>
  <si>
    <t>前田 充浩</t>
    <phoneticPr fontId="15"/>
  </si>
  <si>
    <t>土4・土5</t>
    <rPh sb="0" eb="1">
      <t>ツチ</t>
    </rPh>
    <rPh sb="3" eb="4">
      <t>ツチ</t>
    </rPh>
    <phoneticPr fontId="15"/>
  </si>
  <si>
    <r>
      <t xml:space="preserve">本　籍/国　籍
</t>
    </r>
    <r>
      <rPr>
        <sz val="9"/>
        <rFont val="ＭＳ Ｐゴシック"/>
        <family val="3"/>
        <charset val="128"/>
      </rPr>
      <t>（外国籍の方のみ）</t>
    </r>
    <rPh sb="0" eb="1">
      <t>ホン</t>
    </rPh>
    <rPh sb="2" eb="3">
      <t>セキ</t>
    </rPh>
    <rPh sb="4" eb="5">
      <t>クニ</t>
    </rPh>
    <rPh sb="6" eb="7">
      <t>セキ</t>
    </rPh>
    <rPh sb="9" eb="12">
      <t>ガイコクセキ</t>
    </rPh>
    <rPh sb="13" eb="14">
      <t>カタ</t>
    </rPh>
    <phoneticPr fontId="4"/>
  </si>
  <si>
    <t>2020(令和2)年度科目等履修生願書</t>
    <rPh sb="5" eb="7">
      <t>レイワ</t>
    </rPh>
    <phoneticPr fontId="4"/>
  </si>
  <si>
    <t>（東京都立産業技術大学院大学）</t>
    <rPh sb="1" eb="3">
      <t>トウキョウ</t>
    </rPh>
    <rPh sb="3" eb="4">
      <t>ト</t>
    </rPh>
    <rPh sb="4" eb="5">
      <t>リツ</t>
    </rPh>
    <rPh sb="5" eb="14">
      <t>サンギョウギジュツダイガクインダイガク</t>
    </rPh>
    <phoneticPr fontId="4"/>
  </si>
  <si>
    <t>2020(令和2)年度科目等履修生　　出願資格審査申請書</t>
    <rPh sb="5" eb="7">
      <t>レイワ</t>
    </rPh>
    <rPh sb="9" eb="11">
      <t>ネンド</t>
    </rPh>
    <rPh sb="11" eb="14">
      <t>カモクトウ</t>
    </rPh>
    <rPh sb="14" eb="16">
      <t>リシュウ</t>
    </rPh>
    <rPh sb="16" eb="17">
      <t>セイ</t>
    </rPh>
    <rPh sb="19" eb="21">
      <t>シュツガン</t>
    </rPh>
    <rPh sb="21" eb="23">
      <t>シカク</t>
    </rPh>
    <rPh sb="23" eb="25">
      <t>シンサ</t>
    </rPh>
    <rPh sb="25" eb="28">
      <t>シンセイショ</t>
    </rPh>
    <phoneticPr fontId="4"/>
  </si>
  <si>
    <t>東京都立産業技術大学院大学　産業技術研究科</t>
    <rPh sb="0" eb="4">
      <t>トウキョウトリツ</t>
    </rPh>
    <rPh sb="4" eb="6">
      <t>サンギョウ</t>
    </rPh>
    <rPh sb="6" eb="8">
      <t>ギジュツ</t>
    </rPh>
    <rPh sb="8" eb="11">
      <t>ダイガクイン</t>
    </rPh>
    <rPh sb="11" eb="13">
      <t>ダイガク</t>
    </rPh>
    <rPh sb="14" eb="16">
      <t>サンギョウ</t>
    </rPh>
    <rPh sb="16" eb="18">
      <t>ギジュツ</t>
    </rPh>
    <rPh sb="18" eb="20">
      <t>ケンキュウ</t>
    </rPh>
    <rPh sb="20" eb="21">
      <t>カ</t>
    </rPh>
    <phoneticPr fontId="4"/>
  </si>
  <si>
    <t>(在留資格の種類)</t>
    <rPh sb="1" eb="3">
      <t>ザイリュウ</t>
    </rPh>
    <rPh sb="3" eb="5">
      <t>シカク</t>
    </rPh>
    <rPh sb="6" eb="8">
      <t>シュルイ</t>
    </rPh>
    <phoneticPr fontId="4"/>
  </si>
  <si>
    <t>在留資格(　　　　　　　　　　　　　　)</t>
    <rPh sb="0" eb="2">
      <t>ザイリュウ</t>
    </rPh>
    <rPh sb="2" eb="4">
      <t>シカク</t>
    </rPh>
    <phoneticPr fontId="4"/>
  </si>
  <si>
    <t>国籍</t>
    <rPh sb="0" eb="2">
      <t>コクセキ</t>
    </rPh>
    <phoneticPr fontId="4"/>
  </si>
  <si>
    <t>2020(令和2)年度　科目別履修申請書</t>
    <rPh sb="5" eb="7">
      <t>レイワ</t>
    </rPh>
    <rPh sb="12" eb="14">
      <t>カモク</t>
    </rPh>
    <rPh sb="14" eb="15">
      <t>ベツ</t>
    </rPh>
    <rPh sb="15" eb="17">
      <t>リシュウ</t>
    </rPh>
    <rPh sb="17" eb="19">
      <t>シンセイ</t>
    </rPh>
    <rPh sb="19" eb="20">
      <t>ショ</t>
    </rPh>
    <phoneticPr fontId="4"/>
  </si>
  <si>
    <t>（東京都立産業技術大学院大学）</t>
    <rPh sb="1" eb="5">
      <t>トウキョウトリツ</t>
    </rPh>
    <rPh sb="5" eb="7">
      <t>サンギョウ</t>
    </rPh>
    <rPh sb="7" eb="9">
      <t>ギジュツ</t>
    </rPh>
    <rPh sb="9" eb="12">
      <t>ダイガクイン</t>
    </rPh>
    <rPh sb="12" eb="14">
      <t>ダイガク</t>
    </rPh>
    <phoneticPr fontId="4"/>
  </si>
  <si>
    <t>～　　　　　　年　　月　</t>
  </si>
  <si>
    <t>　２．学歴欄は、正規の修業年限も併記すること。</t>
    <rPh sb="3" eb="5">
      <t>ガクレキ</t>
    </rPh>
    <rPh sb="5" eb="6">
      <t>ラン</t>
    </rPh>
    <rPh sb="8" eb="10">
      <t>セイキ</t>
    </rPh>
    <rPh sb="11" eb="13">
      <t>シュギョウ</t>
    </rPh>
    <rPh sb="13" eb="15">
      <t>ネンゲン</t>
    </rPh>
    <rPh sb="16" eb="18">
      <t>ヘイキ</t>
    </rPh>
    <phoneticPr fontId="4"/>
  </si>
  <si>
    <t>　４. 本票は、すべての項目を必ず記入すること。</t>
    <rPh sb="4" eb="5">
      <t>ホン</t>
    </rPh>
    <rPh sb="5" eb="6">
      <t>ピョウ</t>
    </rPh>
    <rPh sb="12" eb="14">
      <t>コウモク</t>
    </rPh>
    <rPh sb="15" eb="16">
      <t>カナラ</t>
    </rPh>
    <rPh sb="17" eb="19">
      <t>キニュウ</t>
    </rPh>
    <phoneticPr fontId="4"/>
  </si>
  <si>
    <t>　５．外国籍の者は、国籍欄に在留資格の種類を記入すること。</t>
    <rPh sb="3" eb="6">
      <t>ガイコクセキ</t>
    </rPh>
    <rPh sb="7" eb="8">
      <t>モノ</t>
    </rPh>
    <rPh sb="10" eb="12">
      <t>コクセキ</t>
    </rPh>
    <rPh sb="12" eb="13">
      <t>ラン</t>
    </rPh>
    <rPh sb="14" eb="16">
      <t>ザイリュウ</t>
    </rPh>
    <rPh sb="16" eb="18">
      <t>シカク</t>
    </rPh>
    <rPh sb="19" eb="21">
      <t>シュルイ</t>
    </rPh>
    <rPh sb="22" eb="24">
      <t>キニュウ</t>
    </rPh>
    <phoneticPr fontId="26"/>
  </si>
  <si>
    <t>　３．職歴・研究歴は、直近5つまで記入し、それ以上ある場合は別紙を添付すること。</t>
    <rPh sb="6" eb="8">
      <t>ケンキュウ</t>
    </rPh>
    <rPh sb="8" eb="9">
      <t>レキ</t>
    </rPh>
    <rPh sb="11" eb="13">
      <t>チョッキン</t>
    </rPh>
    <rPh sb="17" eb="19">
      <t>キニュウ</t>
    </rPh>
    <phoneticPr fontId="4"/>
  </si>
  <si>
    <t>　　　また可能であれば、証明書を添付すること。</t>
    <phoneticPr fontId="4"/>
  </si>
  <si>
    <t>板倉　宏昭</t>
    <rPh sb="0" eb="2">
      <t>イタクラ</t>
    </rPh>
    <rPh sb="3" eb="4">
      <t>ヒロ</t>
    </rPh>
    <rPh sb="4" eb="5">
      <t>アキラ</t>
    </rPh>
    <phoneticPr fontId="4"/>
  </si>
  <si>
    <t>　職歴・研究歴は、直近の5つまで記入し、それ以上ある場合は別紙を添付すること。</t>
    <rPh sb="4" eb="6">
      <t>ケンキュウ</t>
    </rPh>
    <rPh sb="6" eb="7">
      <t>レキ</t>
    </rPh>
    <rPh sb="9" eb="11">
      <t>チョッキン</t>
    </rPh>
    <rPh sb="16" eb="18">
      <t>キニュウ</t>
    </rPh>
    <rPh sb="22" eb="24">
      <t>イジョウ</t>
    </rPh>
    <rPh sb="26" eb="28">
      <t>バアイ</t>
    </rPh>
    <rPh sb="29" eb="31">
      <t>ベッシ</t>
    </rPh>
    <rPh sb="32" eb="34">
      <t>テンプ</t>
    </rPh>
    <phoneticPr fontId="4"/>
  </si>
  <si>
    <r>
      <t>　１．</t>
    </r>
    <r>
      <rPr>
        <u/>
        <sz val="11"/>
        <rFont val="ＭＳ ゴシック"/>
        <family val="3"/>
        <charset val="128"/>
      </rPr>
      <t>年齢は、入学日現在の年齢を記入すること。</t>
    </r>
    <rPh sb="3" eb="5">
      <t>ネンレイ</t>
    </rPh>
    <rPh sb="7" eb="9">
      <t>ニュウガク</t>
    </rPh>
    <rPh sb="9" eb="10">
      <t>ニチ</t>
    </rPh>
    <rPh sb="10" eb="12">
      <t>ゲンザイ</t>
    </rPh>
    <rPh sb="13" eb="15">
      <t>ネンレイ</t>
    </rPh>
    <rPh sb="16" eb="18">
      <t>キニュウ</t>
    </rPh>
    <phoneticPr fontId="4"/>
  </si>
  <si>
    <t>2020（令和2）年度AIIT単位バンク登録生（科目等履修生）時間割</t>
    <rPh sb="5" eb="6">
      <t>レイ</t>
    </rPh>
    <rPh sb="6" eb="7">
      <t>ワ</t>
    </rPh>
    <rPh sb="9" eb="11">
      <t>ネンド</t>
    </rPh>
    <rPh sb="15" eb="17">
      <t>タンイ</t>
    </rPh>
    <rPh sb="20" eb="22">
      <t>トウロク</t>
    </rPh>
    <rPh sb="22" eb="23">
      <t>セイ</t>
    </rPh>
    <rPh sb="24" eb="26">
      <t>カモク</t>
    </rPh>
    <rPh sb="26" eb="27">
      <t>トウ</t>
    </rPh>
    <rPh sb="27" eb="30">
      <t>リシュウセイ</t>
    </rPh>
    <rPh sb="31" eb="34">
      <t>ジカンワリ</t>
    </rPh>
    <phoneticPr fontId="26"/>
  </si>
  <si>
    <t>-</t>
    <phoneticPr fontId="26"/>
  </si>
  <si>
    <t>コース全教員</t>
    <rPh sb="3" eb="4">
      <t>ゼン</t>
    </rPh>
    <rPh sb="4" eb="6">
      <t>キョウイン</t>
    </rPh>
    <phoneticPr fontId="26"/>
  </si>
  <si>
    <t>事2</t>
    <rPh sb="0" eb="1">
      <t>ジ</t>
    </rPh>
    <phoneticPr fontId="26"/>
  </si>
  <si>
    <t>スタートアップ戦略特論</t>
    <phoneticPr fontId="26"/>
  </si>
  <si>
    <t>4Q</t>
    <phoneticPr fontId="26"/>
  </si>
  <si>
    <t>火6・録画</t>
    <rPh sb="0" eb="1">
      <t>ヒ</t>
    </rPh>
    <rPh sb="3" eb="5">
      <t>ロクガ</t>
    </rPh>
    <phoneticPr fontId="27"/>
  </si>
  <si>
    <t>○</t>
    <phoneticPr fontId="26"/>
  </si>
  <si>
    <t>-</t>
    <phoneticPr fontId="26"/>
  </si>
  <si>
    <t>板倉　宏昭</t>
    <rPh sb="0" eb="2">
      <t>イタクラ</t>
    </rPh>
    <rPh sb="3" eb="4">
      <t>ヒロ</t>
    </rPh>
    <rPh sb="4" eb="5">
      <t>アキラ</t>
    </rPh>
    <phoneticPr fontId="26"/>
  </si>
  <si>
    <t>松尾　徳朗</t>
    <rPh sb="0" eb="2">
      <t>マツオ</t>
    </rPh>
    <rPh sb="3" eb="5">
      <t>トクロウ</t>
    </rPh>
    <phoneticPr fontId="26"/>
  </si>
  <si>
    <t>○</t>
    <phoneticPr fontId="26"/>
  </si>
  <si>
    <t>事7</t>
    <rPh sb="0" eb="1">
      <t>ジ</t>
    </rPh>
    <phoneticPr fontId="26"/>
  </si>
  <si>
    <t>マネジメントシステム応用特論</t>
    <phoneticPr fontId="26"/>
  </si>
  <si>
    <t>3Q</t>
    <phoneticPr fontId="26"/>
  </si>
  <si>
    <t>事8</t>
    <rPh sb="0" eb="1">
      <t>ジ</t>
    </rPh>
    <phoneticPr fontId="26"/>
  </si>
  <si>
    <t>統計・数理計量ファイナンス特別演習</t>
    <phoneticPr fontId="26"/>
  </si>
  <si>
    <t>土3・土4</t>
    <rPh sb="0" eb="1">
      <t>ド</t>
    </rPh>
    <rPh sb="3" eb="4">
      <t>ド</t>
    </rPh>
    <phoneticPr fontId="24"/>
  </si>
  <si>
    <t>三好　祐輔</t>
    <phoneticPr fontId="26"/>
  </si>
  <si>
    <t>事9</t>
    <rPh sb="0" eb="1">
      <t>ジ</t>
    </rPh>
    <phoneticPr fontId="26"/>
  </si>
  <si>
    <t>地域経済分析特別演習</t>
    <phoneticPr fontId="26"/>
  </si>
  <si>
    <t>4Q</t>
    <phoneticPr fontId="26"/>
  </si>
  <si>
    <t>土5・土6</t>
    <rPh sb="0" eb="1">
      <t>ド</t>
    </rPh>
    <rPh sb="3" eb="4">
      <t>ド</t>
    </rPh>
    <phoneticPr fontId="15"/>
  </si>
  <si>
    <t>三好　祐輔</t>
    <phoneticPr fontId="26"/>
  </si>
  <si>
    <t>嶋津　恵子</t>
    <rPh sb="0" eb="2">
      <t>シマツ</t>
    </rPh>
    <rPh sb="3" eb="5">
      <t>ケイコ</t>
    </rPh>
    <phoneticPr fontId="26"/>
  </si>
  <si>
    <t>事12</t>
    <rPh sb="0" eb="1">
      <t>ジ</t>
    </rPh>
    <phoneticPr fontId="26"/>
  </si>
  <si>
    <t>技術経営戦略特論</t>
    <phoneticPr fontId="26"/>
  </si>
  <si>
    <t>4Q</t>
    <phoneticPr fontId="26"/>
  </si>
  <si>
    <t>土4・録画</t>
    <rPh sb="0" eb="1">
      <t>ド</t>
    </rPh>
    <rPh sb="3" eb="5">
      <t>ロクガ</t>
    </rPh>
    <phoneticPr fontId="25"/>
  </si>
  <si>
    <t>-</t>
    <phoneticPr fontId="26"/>
  </si>
  <si>
    <t>吉田　敏</t>
    <phoneticPr fontId="26"/>
  </si>
  <si>
    <t>月7・木7</t>
    <rPh sb="0" eb="1">
      <t>ゲツ</t>
    </rPh>
    <rPh sb="3" eb="4">
      <t>モク</t>
    </rPh>
    <phoneticPr fontId="25"/>
  </si>
  <si>
    <t>事16</t>
    <rPh sb="0" eb="1">
      <t>ジ</t>
    </rPh>
    <phoneticPr fontId="26"/>
  </si>
  <si>
    <t>ネットワーク事業設計特論</t>
    <phoneticPr fontId="26"/>
  </si>
  <si>
    <t>3Q</t>
    <phoneticPr fontId="26"/>
  </si>
  <si>
    <t>細田　貴明</t>
    <phoneticPr fontId="26"/>
  </si>
  <si>
    <t>事18</t>
    <rPh sb="0" eb="1">
      <t>ジ</t>
    </rPh>
    <phoneticPr fontId="26"/>
  </si>
  <si>
    <t>イノベーティブサービス技術特論</t>
    <phoneticPr fontId="26"/>
  </si>
  <si>
    <t>火7・金7</t>
    <rPh sb="0" eb="1">
      <t>ヒ</t>
    </rPh>
    <rPh sb="3" eb="4">
      <t>キン</t>
    </rPh>
    <phoneticPr fontId="24"/>
  </si>
  <si>
    <t>事20</t>
    <rPh sb="0" eb="1">
      <t>ジ</t>
    </rPh>
    <phoneticPr fontId="26"/>
  </si>
  <si>
    <t>事業継続戦略特論</t>
    <phoneticPr fontId="26"/>
  </si>
  <si>
    <t>セキュアシステム管理運用特論</t>
    <phoneticPr fontId="26"/>
  </si>
  <si>
    <t>真鍋　敬士*</t>
    <phoneticPr fontId="26"/>
  </si>
  <si>
    <t>IoT開発特論</t>
    <phoneticPr fontId="26"/>
  </si>
  <si>
    <t>土2・録画</t>
    <rPh sb="0" eb="1">
      <t>ド</t>
    </rPh>
    <rPh sb="3" eb="5">
      <t>ロクガ</t>
    </rPh>
    <phoneticPr fontId="15"/>
  </si>
  <si>
    <t>火6・木6</t>
    <rPh sb="0" eb="1">
      <t>ヒ</t>
    </rPh>
    <rPh sb="3" eb="4">
      <t>モク</t>
    </rPh>
    <phoneticPr fontId="15"/>
  </si>
  <si>
    <t>月6・土1</t>
    <rPh sb="0" eb="1">
      <t>ゲツ</t>
    </rPh>
    <rPh sb="3" eb="4">
      <t>ド</t>
    </rPh>
    <phoneticPr fontId="26"/>
  </si>
  <si>
    <t>○</t>
    <phoneticPr fontId="26"/>
  </si>
  <si>
    <t>奥原　雅之</t>
    <rPh sb="0" eb="2">
      <t>オクハラ</t>
    </rPh>
    <rPh sb="3" eb="5">
      <t>マサユキ</t>
    </rPh>
    <phoneticPr fontId="15"/>
  </si>
  <si>
    <t>OSS特論</t>
    <phoneticPr fontId="26"/>
  </si>
  <si>
    <t>3Q</t>
    <phoneticPr fontId="26"/>
  </si>
  <si>
    <t>○</t>
    <phoneticPr fontId="26"/>
  </si>
  <si>
    <t>○</t>
    <phoneticPr fontId="26"/>
  </si>
  <si>
    <t>データインテリジェンス特論</t>
    <phoneticPr fontId="26"/>
  </si>
  <si>
    <t>月7・土3</t>
    <rPh sb="0" eb="1">
      <t>ゲツ</t>
    </rPh>
    <rPh sb="3" eb="4">
      <t>ド</t>
    </rPh>
    <phoneticPr fontId="24"/>
  </si>
  <si>
    <t>追川　修一</t>
    <rPh sb="0" eb="2">
      <t>オイカワ</t>
    </rPh>
    <rPh sb="3" eb="5">
      <t>シュウイチ</t>
    </rPh>
    <phoneticPr fontId="26"/>
  </si>
  <si>
    <t>ビッグデータ解析特論</t>
    <phoneticPr fontId="26"/>
  </si>
  <si>
    <t>4Q</t>
    <phoneticPr fontId="26"/>
  </si>
  <si>
    <t>-</t>
    <phoneticPr fontId="26"/>
  </si>
  <si>
    <t>IT・CIO特論</t>
    <phoneticPr fontId="26"/>
  </si>
  <si>
    <t>3Q</t>
    <phoneticPr fontId="26"/>
  </si>
  <si>
    <t>火6・火7</t>
    <rPh sb="0" eb="1">
      <t>ヒ</t>
    </rPh>
    <rPh sb="3" eb="4">
      <t>カ</t>
    </rPh>
    <phoneticPr fontId="15"/>
  </si>
  <si>
    <t>-</t>
    <phoneticPr fontId="26"/>
  </si>
  <si>
    <t>コミュニケーション技術特論</t>
    <phoneticPr fontId="4"/>
  </si>
  <si>
    <t>-</t>
    <phoneticPr fontId="26"/>
  </si>
  <si>
    <t>情報システム特論２</t>
    <phoneticPr fontId="26"/>
  </si>
  <si>
    <t>4Q</t>
    <phoneticPr fontId="26"/>
  </si>
  <si>
    <t>集中講義</t>
    <rPh sb="0" eb="2">
      <t>シュウチュウ</t>
    </rPh>
    <rPh sb="2" eb="4">
      <t>コウギ</t>
    </rPh>
    <phoneticPr fontId="24"/>
  </si>
  <si>
    <t>戸沢　義夫*・亀井　省吾*</t>
    <rPh sb="0" eb="2">
      <t>トザワ</t>
    </rPh>
    <rPh sb="3" eb="5">
      <t>ヨシオ</t>
    </rPh>
    <rPh sb="7" eb="9">
      <t>カメイ</t>
    </rPh>
    <rPh sb="10" eb="12">
      <t>ショウゴ</t>
    </rPh>
    <phoneticPr fontId="26"/>
  </si>
  <si>
    <t>情報ビジネス特別講義１</t>
    <phoneticPr fontId="26"/>
  </si>
  <si>
    <t>六川　浩明*</t>
    <rPh sb="0" eb="1">
      <t>ロク</t>
    </rPh>
    <rPh sb="1" eb="2">
      <t>カワ</t>
    </rPh>
    <rPh sb="3" eb="5">
      <t>ヒロアキ</t>
    </rPh>
    <phoneticPr fontId="26"/>
  </si>
  <si>
    <t>情報ビジネス特別講義３</t>
    <phoneticPr fontId="4"/>
  </si>
  <si>
    <t>川名　周*</t>
    <rPh sb="0" eb="1">
      <t>カワ</t>
    </rPh>
    <rPh sb="3" eb="4">
      <t>シュウ</t>
    </rPh>
    <phoneticPr fontId="26"/>
  </si>
  <si>
    <t>○</t>
    <phoneticPr fontId="26"/>
  </si>
  <si>
    <t>-</t>
    <phoneticPr fontId="26"/>
  </si>
  <si>
    <t>情報セキュリティ特別講義２</t>
  </si>
  <si>
    <t>4Q</t>
    <phoneticPr fontId="26"/>
  </si>
  <si>
    <t>3Q</t>
    <phoneticPr fontId="26"/>
  </si>
  <si>
    <t>-</t>
    <phoneticPr fontId="26"/>
  </si>
  <si>
    <t>三好　きよみ</t>
    <rPh sb="0" eb="2">
      <t>ミヨシ</t>
    </rPh>
    <phoneticPr fontId="26"/>
  </si>
  <si>
    <t>プロジェクト管理特論２</t>
  </si>
  <si>
    <t>土2・録画</t>
    <rPh sb="3" eb="5">
      <t>ロクガ</t>
    </rPh>
    <phoneticPr fontId="28"/>
  </si>
  <si>
    <t>プロジェクト管理特論３</t>
  </si>
  <si>
    <t>情報システム特論１</t>
  </si>
  <si>
    <t>4Q</t>
    <phoneticPr fontId="26"/>
  </si>
  <si>
    <t>情報ビジネス特別講義２</t>
  </si>
  <si>
    <t>-</t>
    <phoneticPr fontId="26"/>
  </si>
  <si>
    <t>小酒井　正和*</t>
    <phoneticPr fontId="15"/>
  </si>
  <si>
    <t>*：非常勤講師</t>
    <phoneticPr fontId="15"/>
  </si>
  <si>
    <t>**：確定し次第、追加掲載いたします。</t>
    <rPh sb="3" eb="5">
      <t>カクテイ</t>
    </rPh>
    <rPh sb="6" eb="8">
      <t>シダイ</t>
    </rPh>
    <rPh sb="9" eb="11">
      <t>ツイカ</t>
    </rPh>
    <rPh sb="11" eb="13">
      <t>ケイサイ</t>
    </rPh>
    <phoneticPr fontId="26"/>
  </si>
  <si>
    <t>☆：情報アーキテクチャ専攻の基礎科目</t>
    <rPh sb="2" eb="4">
      <t>ジョウホウ</t>
    </rPh>
    <rPh sb="11" eb="13">
      <t>センコウ</t>
    </rPh>
    <rPh sb="14" eb="16">
      <t>キソ</t>
    </rPh>
    <rPh sb="16" eb="18">
      <t>カモク</t>
    </rPh>
    <phoneticPr fontId="26"/>
  </si>
  <si>
    <t>火7・金7</t>
    <rPh sb="0" eb="1">
      <t>カ</t>
    </rPh>
    <rPh sb="3" eb="4">
      <t>キン</t>
    </rPh>
    <phoneticPr fontId="26"/>
  </si>
  <si>
    <t>システムインテグレーション特論</t>
    <rPh sb="13" eb="14">
      <t>トク</t>
    </rPh>
    <rPh sb="14" eb="15">
      <t>ロン</t>
    </rPh>
    <phoneticPr fontId="4"/>
  </si>
  <si>
    <t>サービス工学特論</t>
    <rPh sb="4" eb="6">
      <t>コウガク</t>
    </rPh>
    <rPh sb="6" eb="7">
      <t>トク</t>
    </rPh>
    <rPh sb="7" eb="8">
      <t>ロン</t>
    </rPh>
    <phoneticPr fontId="4"/>
  </si>
  <si>
    <t>-</t>
    <phoneticPr fontId="26"/>
  </si>
  <si>
    <t>○</t>
    <phoneticPr fontId="26"/>
  </si>
  <si>
    <t>品質工学特論</t>
    <rPh sb="0" eb="2">
      <t>ヒンシツ</t>
    </rPh>
    <rPh sb="2" eb="4">
      <t>コウガク</t>
    </rPh>
    <rPh sb="4" eb="5">
      <t>トク</t>
    </rPh>
    <rPh sb="5" eb="6">
      <t>ロン</t>
    </rPh>
    <phoneticPr fontId="4"/>
  </si>
  <si>
    <t>越水　重臣</t>
    <phoneticPr fontId="26"/>
  </si>
  <si>
    <t>信頼性工学特論</t>
    <rPh sb="0" eb="3">
      <t>シンライセイ</t>
    </rPh>
    <rPh sb="3" eb="5">
      <t>コウガク</t>
    </rPh>
    <rPh sb="5" eb="6">
      <t>トク</t>
    </rPh>
    <rPh sb="6" eb="7">
      <t>ロン</t>
    </rPh>
    <phoneticPr fontId="4"/>
  </si>
  <si>
    <t>コミュニケーションデザイン特論</t>
    <rPh sb="13" eb="14">
      <t>トク</t>
    </rPh>
    <rPh sb="14" eb="15">
      <t>ロン</t>
    </rPh>
    <phoneticPr fontId="4"/>
  </si>
  <si>
    <t>海老澤　伸樹*/河西　大介</t>
    <rPh sb="0" eb="3">
      <t>エビサワ</t>
    </rPh>
    <rPh sb="4" eb="6">
      <t>ノブキ</t>
    </rPh>
    <rPh sb="8" eb="9">
      <t>カワ</t>
    </rPh>
    <rPh sb="9" eb="10">
      <t>ニシ</t>
    </rPh>
    <rPh sb="11" eb="13">
      <t>ダイスケ</t>
    </rPh>
    <phoneticPr fontId="4"/>
  </si>
  <si>
    <t>工業デザイン材料特論</t>
    <rPh sb="0" eb="2">
      <t>コウギョウ</t>
    </rPh>
    <rPh sb="6" eb="8">
      <t>ザイリョウ</t>
    </rPh>
    <rPh sb="8" eb="9">
      <t>トク</t>
    </rPh>
    <rPh sb="9" eb="10">
      <t>ロン</t>
    </rPh>
    <phoneticPr fontId="4"/>
  </si>
  <si>
    <t>月7・木7</t>
    <rPh sb="0" eb="1">
      <t>ゲツ</t>
    </rPh>
    <rPh sb="3" eb="4">
      <t>モク</t>
    </rPh>
    <phoneticPr fontId="26"/>
  </si>
  <si>
    <t>デジタルデザイン実習</t>
    <rPh sb="8" eb="10">
      <t>ジッシュウ</t>
    </rPh>
    <phoneticPr fontId="4"/>
  </si>
  <si>
    <t>4Q</t>
    <phoneticPr fontId="26"/>
  </si>
  <si>
    <t>土2・土3</t>
    <rPh sb="0" eb="1">
      <t>ド</t>
    </rPh>
    <rPh sb="3" eb="4">
      <t>ド</t>
    </rPh>
    <phoneticPr fontId="26"/>
  </si>
  <si>
    <t>-</t>
    <phoneticPr fontId="26"/>
  </si>
  <si>
    <t>村田　桂太*</t>
    <phoneticPr fontId="26"/>
  </si>
  <si>
    <t>システムモデリング特論</t>
    <rPh sb="9" eb="10">
      <t>トク</t>
    </rPh>
    <rPh sb="10" eb="11">
      <t>ロン</t>
    </rPh>
    <phoneticPr fontId="4"/>
  </si>
  <si>
    <t>ET(Embedded Technology)特別演習</t>
    <rPh sb="23" eb="25">
      <t>トクベツ</t>
    </rPh>
    <rPh sb="25" eb="27">
      <t>エンシュウ</t>
    </rPh>
    <phoneticPr fontId="4"/>
  </si>
  <si>
    <t>機械学習特論</t>
    <rPh sb="0" eb="2">
      <t>キカイ</t>
    </rPh>
    <rPh sb="2" eb="4">
      <t>ガクシュウ</t>
    </rPh>
    <rPh sb="4" eb="6">
      <t>トクロン</t>
    </rPh>
    <phoneticPr fontId="4"/>
  </si>
  <si>
    <t>AIデザイン特論</t>
    <rPh sb="6" eb="8">
      <t>トクロン</t>
    </rPh>
    <phoneticPr fontId="4"/>
  </si>
  <si>
    <t>未定</t>
    <rPh sb="0" eb="2">
      <t>ミテイ</t>
    </rPh>
    <phoneticPr fontId="26"/>
  </si>
  <si>
    <t>国際経営特論☆</t>
    <rPh sb="0" eb="2">
      <t>コクサイ</t>
    </rPh>
    <rPh sb="2" eb="4">
      <t>ケイエイ</t>
    </rPh>
    <rPh sb="4" eb="5">
      <t>トク</t>
    </rPh>
    <rPh sb="5" eb="6">
      <t>ロン</t>
    </rPh>
    <phoneticPr fontId="4"/>
  </si>
  <si>
    <t>土4・土5</t>
    <phoneticPr fontId="15"/>
  </si>
  <si>
    <t>国際開発特論☆</t>
    <rPh sb="0" eb="2">
      <t>コクサイ</t>
    </rPh>
    <rPh sb="2" eb="4">
      <t>カイハツ</t>
    </rPh>
    <rPh sb="4" eb="5">
      <t>トク</t>
    </rPh>
    <rPh sb="5" eb="6">
      <t>ロン</t>
    </rPh>
    <phoneticPr fontId="4"/>
  </si>
  <si>
    <t xml:space="preserve"> ○</t>
    <phoneticPr fontId="26"/>
  </si>
  <si>
    <t>-</t>
    <phoneticPr fontId="26"/>
  </si>
  <si>
    <t>Technical Writing in English**☆</t>
    <phoneticPr fontId="4"/>
  </si>
  <si>
    <t>火6・金6</t>
    <rPh sb="0" eb="1">
      <t>カ</t>
    </rPh>
    <rPh sb="3" eb="4">
      <t>キン</t>
    </rPh>
    <phoneticPr fontId="27"/>
  </si>
  <si>
    <t>嶋津　恵子</t>
    <rPh sb="0" eb="2">
      <t>シマヅ</t>
    </rPh>
    <rPh sb="3" eb="5">
      <t>ケイコ</t>
    </rPh>
    <phoneticPr fontId="26"/>
  </si>
  <si>
    <t>日</t>
    <rPh sb="0" eb="1">
      <t>ニチ</t>
    </rPh>
    <phoneticPr fontId="4"/>
  </si>
  <si>
    <t>年</t>
    <rPh sb="0" eb="1">
      <t>ネン</t>
    </rPh>
    <phoneticPr fontId="4"/>
  </si>
  <si>
    <t>メールアドレス</t>
    <phoneticPr fontId="4"/>
  </si>
  <si>
    <r>
      <t xml:space="preserve">　　　　　　　　　歳
</t>
    </r>
    <r>
      <rPr>
        <sz val="10"/>
        <rFont val="ＭＳ Ｐゴシック"/>
        <family val="3"/>
        <charset val="128"/>
      </rPr>
      <t>*</t>
    </r>
    <r>
      <rPr>
        <b/>
        <sz val="10"/>
        <rFont val="ＭＳ Ｐゴシック"/>
        <family val="3"/>
        <charset val="128"/>
      </rPr>
      <t>2020年10月1日時点</t>
    </r>
    <rPh sb="9" eb="10">
      <t>サイ</t>
    </rPh>
    <rPh sb="16" eb="17">
      <t>ネン</t>
    </rPh>
    <rPh sb="19" eb="20">
      <t>ガツ</t>
    </rPh>
    <rPh sb="21" eb="22">
      <t>ニチ</t>
    </rPh>
    <rPh sb="22" eb="24">
      <t>ジテン</t>
    </rPh>
    <phoneticPr fontId="4"/>
  </si>
  <si>
    <r>
      <t>（　　　　　　歳）*</t>
    </r>
    <r>
      <rPr>
        <b/>
        <sz val="11"/>
        <rFont val="ＭＳ Ｐゴシック"/>
        <family val="3"/>
        <charset val="128"/>
      </rPr>
      <t>2020年10月1日時点</t>
    </r>
    <rPh sb="20" eb="22">
      <t>ジテン</t>
    </rPh>
    <phoneticPr fontId="4"/>
  </si>
  <si>
    <t>（2020年10月1日時点）</t>
    <rPh sb="11" eb="13">
      <t>ジテン</t>
    </rPh>
    <phoneticPr fontId="4"/>
  </si>
  <si>
    <t>月</t>
    <rPh sb="0" eb="1">
      <t>ゲツ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</si>
</sst>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
      <sz val="14"/>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0.5"/>
      <name val="ＭＳ 明朝"/>
      <family val="1"/>
      <charset val="128"/>
    </font>
    <font>
      <sz val="6"/>
      <name val="ＭＳ Ｐ明朝"/>
      <family val="1"/>
      <charset val="128"/>
    </font>
    <font>
      <sz val="10"/>
      <name val="ＭＳ Ｐゴシック"/>
      <family val="3"/>
      <charset val="128"/>
      <scheme val="minor"/>
    </font>
    <font>
      <sz val="10"/>
      <color rgb="FF000000"/>
      <name val="ＭＳ Ｐゴシック"/>
      <family val="3"/>
      <charset val="128"/>
    </font>
    <font>
      <sz val="11"/>
      <color indexed="20"/>
      <name val="Meiryo UI"/>
      <family val="3"/>
      <charset val="128"/>
    </font>
    <font>
      <b/>
      <sz val="11"/>
      <color indexed="56"/>
      <name val="Meiryo UI"/>
      <family val="3"/>
      <charset val="128"/>
    </font>
    <font>
      <sz val="10"/>
      <name val="Meiryo UI"/>
      <family val="3"/>
      <charset val="128"/>
    </font>
    <font>
      <b/>
      <sz val="16"/>
      <name val="ＭＳ Ｐゴシック"/>
      <family val="3"/>
      <charset val="128"/>
    </font>
    <font>
      <sz val="10"/>
      <color indexed="10"/>
      <name val="ＭＳ Ｐゴシック"/>
      <family val="3"/>
      <charset val="128"/>
    </font>
    <font>
      <sz val="10"/>
      <color theme="1"/>
      <name val="ＭＳ Ｐゴシック"/>
      <family val="3"/>
      <charset val="128"/>
    </font>
    <font>
      <sz val="8"/>
      <name val="ＭＳ Ｐゴシック"/>
      <family val="3"/>
      <charset val="128"/>
      <scheme val="minor"/>
    </font>
    <font>
      <sz val="11"/>
      <name val="ＭＳ Ｐゴシック"/>
      <family val="3"/>
      <charset val="128"/>
      <scheme val="minor"/>
    </font>
    <font>
      <sz val="6"/>
      <name val="ＭＳ Ｐゴシック"/>
      <family val="2"/>
      <charset val="128"/>
      <scheme val="minor"/>
    </font>
    <font>
      <sz val="8"/>
      <color theme="1"/>
      <name val="ＭＳ Ｐゴシック"/>
      <family val="3"/>
      <charset val="128"/>
      <scheme val="minor"/>
    </font>
    <font>
      <i/>
      <sz val="11"/>
      <color rgb="FF7F7F7F"/>
      <name val="Meiryo UI"/>
      <family val="2"/>
      <charset val="128"/>
    </font>
    <font>
      <b/>
      <sz val="12"/>
      <name val="ＭＳ Ｐゴシック"/>
      <family val="3"/>
      <charset val="128"/>
      <scheme val="minor"/>
    </font>
    <font>
      <b/>
      <sz val="11"/>
      <name val="ＭＳ Ｐゴシック"/>
      <family val="3"/>
      <charset val="128"/>
    </font>
    <font>
      <b/>
      <sz val="10"/>
      <name val="ＭＳ Ｐゴシック"/>
      <family val="3"/>
      <charset val="128"/>
    </font>
    <font>
      <sz val="11"/>
      <name val="ＭＳ ゴシック"/>
      <family val="3"/>
      <charset val="128"/>
    </font>
    <font>
      <u/>
      <sz val="11"/>
      <name val="ＭＳ ゴシック"/>
      <family val="3"/>
      <charset val="128"/>
    </font>
    <font>
      <sz val="8"/>
      <color theme="1"/>
      <name val="ＭＳ Ｐゴシック"/>
      <family val="2"/>
      <charset val="128"/>
      <scheme val="minor"/>
    </font>
  </fonts>
  <fills count="6">
    <fill>
      <patternFill patternType="none"/>
    </fill>
    <fill>
      <patternFill patternType="gray125"/>
    </fill>
    <fill>
      <patternFill patternType="solid">
        <fgColor rgb="FFFFFF99"/>
        <bgColor indexed="64"/>
      </patternFill>
    </fill>
    <fill>
      <patternFill patternType="solid">
        <fgColor rgb="FFFFCCCC"/>
        <bgColor indexed="64"/>
      </patternFill>
    </fill>
    <fill>
      <patternFill patternType="solid">
        <fgColor theme="0"/>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dotted">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style="hair">
        <color auto="1"/>
      </top>
      <bottom/>
      <diagonal/>
    </border>
    <border>
      <left style="medium">
        <color indexed="64"/>
      </left>
      <right/>
      <top style="double">
        <color indexed="64"/>
      </top>
      <bottom style="medium">
        <color indexed="64"/>
      </bottom>
      <diagonal/>
    </border>
    <border>
      <left style="thin">
        <color indexed="64"/>
      </left>
      <right/>
      <top/>
      <bottom style="hair">
        <color indexed="64"/>
      </bottom>
      <diagonal/>
    </border>
  </borders>
  <cellStyleXfs count="11">
    <xf numFmtId="0" fontId="0" fillId="0" borderId="0">
      <alignment vertical="center"/>
    </xf>
    <xf numFmtId="0" fontId="3" fillId="0" borderId="0"/>
    <xf numFmtId="0" fontId="14" fillId="0" borderId="0"/>
    <xf numFmtId="0" fontId="3" fillId="0" borderId="0"/>
    <xf numFmtId="0" fontId="2"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1" fillId="0" borderId="0">
      <alignment vertical="center"/>
    </xf>
  </cellStyleXfs>
  <cellXfs count="477">
    <xf numFmtId="0" fontId="0" fillId="0" borderId="0" xfId="0">
      <alignment vertical="center"/>
    </xf>
    <xf numFmtId="0" fontId="3" fillId="0" borderId="1" xfId="2" applyFont="1" applyFill="1" applyBorder="1" applyAlignment="1">
      <alignment horizontal="center" vertical="center"/>
    </xf>
    <xf numFmtId="0" fontId="0" fillId="0" borderId="1" xfId="2" applyFont="1" applyFill="1" applyBorder="1" applyAlignment="1">
      <alignment horizontal="center" vertical="center"/>
    </xf>
    <xf numFmtId="0" fontId="5" fillId="0" borderId="1" xfId="2" applyFont="1" applyFill="1" applyBorder="1" applyAlignment="1">
      <alignment horizontal="center" vertical="center" wrapText="1"/>
    </xf>
    <xf numFmtId="0" fontId="16" fillId="0" borderId="1" xfId="2" applyFont="1" applyFill="1" applyBorder="1" applyAlignment="1" applyProtection="1">
      <alignment horizontal="center" vertical="center"/>
    </xf>
    <xf numFmtId="0" fontId="5" fillId="0" borderId="1" xfId="2" applyFont="1" applyFill="1" applyBorder="1" applyAlignment="1" applyProtection="1">
      <alignment vertical="center" shrinkToFit="1"/>
    </xf>
    <xf numFmtId="0" fontId="16" fillId="0" borderId="1" xfId="2" applyFont="1" applyFill="1" applyBorder="1" applyAlignment="1" applyProtection="1">
      <alignment horizontal="center" vertical="center" shrinkToFit="1"/>
    </xf>
    <xf numFmtId="0" fontId="16" fillId="0" borderId="1" xfId="2" applyFont="1" applyFill="1" applyBorder="1" applyAlignment="1" applyProtection="1">
      <alignment vertical="center"/>
    </xf>
    <xf numFmtId="0" fontId="5" fillId="0" borderId="1" xfId="1" applyFont="1" applyFill="1" applyBorder="1" applyAlignment="1">
      <alignment vertical="center" shrinkToFit="1"/>
    </xf>
    <xf numFmtId="0" fontId="16" fillId="0" borderId="1" xfId="2" applyFont="1" applyFill="1" applyBorder="1" applyAlignment="1" applyProtection="1">
      <alignment vertical="center" shrinkToFit="1"/>
    </xf>
    <xf numFmtId="0" fontId="16" fillId="0" borderId="1" xfId="2" applyFont="1" applyFill="1" applyBorder="1" applyAlignment="1">
      <alignment horizontal="center" vertical="center" shrinkToFit="1"/>
    </xf>
    <xf numFmtId="0" fontId="17" fillId="0" borderId="1" xfId="1" applyFont="1" applyFill="1" applyBorder="1" applyAlignment="1">
      <alignment vertical="center" shrinkToFit="1"/>
    </xf>
    <xf numFmtId="0" fontId="16" fillId="0" borderId="1" xfId="2" applyFont="1" applyFill="1" applyBorder="1" applyAlignment="1">
      <alignment horizontal="center" vertical="center"/>
    </xf>
    <xf numFmtId="0" fontId="16" fillId="0" borderId="2" xfId="2" applyFont="1" applyFill="1" applyBorder="1" applyAlignment="1">
      <alignment horizontal="center" vertical="center"/>
    </xf>
    <xf numFmtId="0" fontId="5" fillId="0" borderId="2" xfId="2" applyFont="1" applyFill="1" applyBorder="1" applyAlignment="1" applyProtection="1">
      <alignment horizontal="center" vertical="center" shrinkToFit="1"/>
    </xf>
    <xf numFmtId="0" fontId="5" fillId="0" borderId="1" xfId="0" applyFont="1" applyFill="1" applyBorder="1" applyAlignment="1">
      <alignment vertical="center" shrinkToFit="1"/>
    </xf>
    <xf numFmtId="0" fontId="5" fillId="0" borderId="1" xfId="2" applyFont="1" applyFill="1" applyBorder="1" applyAlignment="1" applyProtection="1">
      <alignment horizontal="center" vertical="center" shrinkToFit="1"/>
    </xf>
    <xf numFmtId="0" fontId="5" fillId="0" borderId="2" xfId="2" applyFont="1" applyFill="1" applyBorder="1" applyAlignment="1">
      <alignment vertical="center" shrinkToFit="1"/>
    </xf>
    <xf numFmtId="0" fontId="5" fillId="0" borderId="1" xfId="2" applyFont="1" applyFill="1" applyBorder="1" applyAlignment="1">
      <alignment horizontal="center" vertical="center" shrinkToFit="1"/>
    </xf>
    <xf numFmtId="0" fontId="5" fillId="0" borderId="3" xfId="2" applyFont="1" applyFill="1" applyBorder="1" applyAlignment="1">
      <alignment vertical="center" shrinkToFit="1"/>
    </xf>
    <xf numFmtId="0" fontId="5" fillId="0" borderId="2" xfId="2" applyFont="1" applyFill="1" applyBorder="1" applyAlignment="1">
      <alignment horizontal="center" vertical="center" shrinkToFit="1"/>
    </xf>
    <xf numFmtId="0" fontId="5" fillId="0" borderId="2" xfId="2" applyFont="1" applyFill="1" applyBorder="1" applyAlignment="1" applyProtection="1">
      <alignment vertical="center" shrinkToFit="1"/>
    </xf>
    <xf numFmtId="0" fontId="5" fillId="0" borderId="4" xfId="2" applyFont="1" applyFill="1" applyBorder="1" applyAlignment="1">
      <alignment vertical="center" shrinkToFit="1"/>
    </xf>
    <xf numFmtId="0" fontId="5" fillId="0" borderId="1" xfId="2" applyFont="1" applyFill="1" applyBorder="1" applyAlignment="1">
      <alignment vertical="center" shrinkToFit="1"/>
    </xf>
    <xf numFmtId="0" fontId="5" fillId="0" borderId="1" xfId="2" applyFont="1" applyFill="1" applyBorder="1" applyAlignment="1">
      <alignment horizontal="left" vertical="center" shrinkToFit="1"/>
    </xf>
    <xf numFmtId="0" fontId="8" fillId="0" borderId="0" xfId="2" applyFont="1" applyFill="1" applyAlignment="1">
      <alignment vertical="center"/>
    </xf>
    <xf numFmtId="0" fontId="8" fillId="0" borderId="0" xfId="2" applyFont="1" applyFill="1" applyAlignment="1">
      <alignment horizontal="center" vertical="center"/>
    </xf>
    <xf numFmtId="0" fontId="0" fillId="0" borderId="0" xfId="0" applyNumberFormat="1">
      <alignment vertical="center"/>
    </xf>
    <xf numFmtId="0" fontId="0" fillId="0" borderId="0" xfId="0" applyFill="1" applyProtection="1">
      <alignment vertical="center"/>
    </xf>
    <xf numFmtId="0" fontId="3" fillId="2" borderId="26" xfId="3" applyFont="1" applyFill="1" applyBorder="1" applyProtection="1">
      <protection locked="0"/>
    </xf>
    <xf numFmtId="0" fontId="7" fillId="2" borderId="1" xfId="0" applyFont="1" applyFill="1" applyBorder="1" applyAlignment="1" applyProtection="1">
      <alignment vertical="center" shrinkToFit="1"/>
      <protection locked="0"/>
    </xf>
    <xf numFmtId="0" fontId="5" fillId="2" borderId="4"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0" fillId="2" borderId="26" xfId="0" applyFill="1" applyBorder="1" applyAlignment="1" applyProtection="1">
      <alignment horizontal="right"/>
      <protection locked="0"/>
    </xf>
    <xf numFmtId="0" fontId="0" fillId="2" borderId="15" xfId="0" applyFill="1" applyBorder="1" applyAlignment="1" applyProtection="1">
      <alignment horizontal="right"/>
      <protection locked="0"/>
    </xf>
    <xf numFmtId="0" fontId="0" fillId="2" borderId="29" xfId="0" applyFill="1" applyBorder="1" applyAlignment="1" applyProtection="1">
      <alignment horizontal="right"/>
      <protection locked="0"/>
    </xf>
    <xf numFmtId="0" fontId="10" fillId="3" borderId="1" xfId="0" applyFont="1" applyFill="1" applyBorder="1" applyAlignment="1" applyProtection="1">
      <alignment horizontal="center" vertical="center" shrinkToFit="1"/>
      <protection locked="0"/>
    </xf>
    <xf numFmtId="0" fontId="5" fillId="4" borderId="1" xfId="2" applyFont="1" applyFill="1" applyBorder="1" applyAlignment="1" applyProtection="1">
      <alignment horizontal="center" vertical="center" shrinkToFit="1"/>
    </xf>
    <xf numFmtId="0" fontId="5" fillId="4" borderId="1" xfId="2" applyFont="1" applyFill="1" applyBorder="1" applyAlignment="1" applyProtection="1">
      <alignment vertical="center" shrinkToFit="1"/>
    </xf>
    <xf numFmtId="0" fontId="3" fillId="0" borderId="0" xfId="3" applyFont="1" applyFill="1" applyProtection="1">
      <protection locked="0"/>
    </xf>
    <xf numFmtId="0" fontId="16" fillId="0" borderId="2" xfId="2" applyFont="1" applyFill="1" applyBorder="1" applyAlignment="1" applyProtection="1">
      <alignment horizontal="center" vertical="center" shrinkToFit="1"/>
    </xf>
    <xf numFmtId="0" fontId="5" fillId="4" borderId="1" xfId="0" applyFont="1" applyFill="1" applyBorder="1" applyAlignment="1">
      <alignment vertical="center" shrinkToFit="1"/>
    </xf>
    <xf numFmtId="0" fontId="5" fillId="0" borderId="4" xfId="0" applyFont="1" applyFill="1" applyBorder="1" applyAlignment="1">
      <alignment vertical="center" shrinkToFit="1"/>
    </xf>
    <xf numFmtId="0" fontId="16" fillId="0" borderId="4" xfId="2" applyFont="1" applyFill="1" applyBorder="1" applyAlignment="1" applyProtection="1">
      <alignment horizontal="center" vertical="center" shrinkToFit="1"/>
    </xf>
    <xf numFmtId="0" fontId="5" fillId="0" borderId="4" xfId="2" applyFont="1" applyFill="1" applyBorder="1" applyAlignment="1" applyProtection="1">
      <alignment horizontal="center" vertical="center" shrinkToFit="1"/>
    </xf>
    <xf numFmtId="0" fontId="5" fillId="0" borderId="4" xfId="2" applyFont="1" applyFill="1" applyBorder="1" applyAlignment="1" applyProtection="1">
      <alignment vertical="center" shrinkToFit="1"/>
    </xf>
    <xf numFmtId="0" fontId="5" fillId="0" borderId="1" xfId="2" applyFont="1" applyFill="1" applyBorder="1" applyAlignment="1">
      <alignment horizontal="center" vertical="center"/>
    </xf>
    <xf numFmtId="0" fontId="23" fillId="0" borderId="1" xfId="0" applyFont="1" applyFill="1" applyBorder="1" applyAlignment="1">
      <alignment vertical="center" shrinkToFit="1"/>
    </xf>
    <xf numFmtId="0" fontId="0" fillId="0" borderId="0" xfId="0" applyFill="1" applyAlignment="1" applyProtection="1">
      <alignment vertical="center"/>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ill="1" applyBorder="1" applyAlignment="1" applyProtection="1">
      <alignment horizontal="center" vertical="center"/>
    </xf>
    <xf numFmtId="0" fontId="24" fillId="0" borderId="64" xfId="2" applyFont="1" applyFill="1" applyBorder="1" applyAlignment="1" applyProtection="1">
      <alignment horizontal="center" vertical="center"/>
    </xf>
    <xf numFmtId="0" fontId="24" fillId="0" borderId="64" xfId="2" applyFont="1" applyFill="1" applyBorder="1" applyAlignment="1" applyProtection="1">
      <alignment vertical="center"/>
    </xf>
    <xf numFmtId="0" fontId="24" fillId="0" borderId="64" xfId="2" quotePrefix="1" applyFont="1" applyFill="1" applyBorder="1" applyAlignment="1" applyProtection="1">
      <alignment horizontal="center" vertical="center"/>
    </xf>
    <xf numFmtId="0" fontId="24" fillId="0" borderId="67" xfId="2" applyFont="1" applyFill="1" applyBorder="1" applyAlignment="1" applyProtection="1">
      <alignment horizontal="center" vertical="center"/>
    </xf>
    <xf numFmtId="0" fontId="24" fillId="0" borderId="67" xfId="2" applyFont="1" applyFill="1" applyBorder="1" applyAlignment="1" applyProtection="1">
      <alignment vertical="center"/>
    </xf>
    <xf numFmtId="0" fontId="24" fillId="0" borderId="68" xfId="2" applyFont="1" applyFill="1" applyBorder="1" applyAlignment="1" applyProtection="1">
      <alignment horizontal="center" vertical="center"/>
    </xf>
    <xf numFmtId="0" fontId="24" fillId="0" borderId="67" xfId="2" applyFont="1" applyFill="1" applyBorder="1" applyAlignment="1" applyProtection="1">
      <alignment vertical="center" wrapText="1" shrinkToFit="1"/>
    </xf>
    <xf numFmtId="0" fontId="24" fillId="0" borderId="64" xfId="2" applyFont="1" applyFill="1" applyBorder="1" applyAlignment="1" applyProtection="1">
      <alignment vertical="center" wrapText="1" shrinkToFit="1"/>
    </xf>
    <xf numFmtId="0" fontId="12" fillId="0" borderId="0" xfId="0" applyFont="1" applyFill="1" applyAlignment="1" applyProtection="1">
      <alignment vertical="center"/>
    </xf>
    <xf numFmtId="0" fontId="0" fillId="0" borderId="37" xfId="0" applyFill="1" applyBorder="1" applyProtection="1">
      <alignment vertical="center"/>
    </xf>
    <xf numFmtId="0" fontId="0" fillId="0" borderId="0" xfId="0" applyFill="1" applyBorder="1" applyProtection="1">
      <alignment vertical="center"/>
    </xf>
    <xf numFmtId="0" fontId="9" fillId="0" borderId="37"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0" fillId="0" borderId="1" xfId="0"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5" fillId="2" borderId="28" xfId="0" applyFont="1" applyFill="1" applyBorder="1" applyAlignment="1" applyProtection="1">
      <alignment vertical="center" wrapText="1"/>
      <protection locked="0"/>
    </xf>
    <xf numFmtId="0" fontId="0" fillId="0" borderId="21" xfId="0" applyFill="1" applyBorder="1" applyAlignment="1" applyProtection="1">
      <alignment horizontal="center" vertical="center"/>
    </xf>
    <xf numFmtId="0" fontId="11" fillId="0" borderId="22" xfId="0" applyFont="1" applyFill="1" applyBorder="1" applyProtection="1">
      <alignment vertical="center"/>
    </xf>
    <xf numFmtId="0" fontId="11" fillId="0" borderId="6" xfId="0" applyFont="1" applyFill="1" applyBorder="1" applyProtection="1">
      <alignment vertical="center"/>
    </xf>
    <xf numFmtId="0" fontId="5" fillId="0" borderId="23" xfId="0" applyFont="1" applyFill="1" applyBorder="1" applyAlignment="1" applyProtection="1">
      <alignment vertical="center" wrapText="1"/>
    </xf>
    <xf numFmtId="0" fontId="0" fillId="0" borderId="21"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24" xfId="0" applyFill="1" applyBorder="1" applyProtection="1">
      <alignment vertical="center"/>
    </xf>
    <xf numFmtId="0" fontId="0" fillId="0" borderId="25" xfId="0" applyFill="1" applyBorder="1" applyAlignment="1" applyProtection="1">
      <alignment horizontal="center" vertical="center"/>
    </xf>
    <xf numFmtId="0" fontId="3" fillId="0" borderId="0" xfId="3" applyFont="1" applyFill="1" applyProtection="1"/>
    <xf numFmtId="0" fontId="3" fillId="0" borderId="6" xfId="3" applyFont="1" applyFill="1" applyBorder="1" applyProtection="1"/>
    <xf numFmtId="0" fontId="5" fillId="0" borderId="6" xfId="3" applyFont="1" applyFill="1" applyBorder="1" applyProtection="1"/>
    <xf numFmtId="0" fontId="3" fillId="0" borderId="7" xfId="3" applyFont="1" applyFill="1" applyBorder="1" applyAlignment="1" applyProtection="1">
      <alignment horizontal="right"/>
    </xf>
    <xf numFmtId="0" fontId="3" fillId="0" borderId="8" xfId="3" applyFont="1" applyFill="1" applyBorder="1" applyProtection="1"/>
    <xf numFmtId="0" fontId="3" fillId="0" borderId="9" xfId="3" applyFont="1" applyFill="1" applyBorder="1" applyAlignment="1" applyProtection="1">
      <alignment horizontal="right"/>
    </xf>
    <xf numFmtId="0" fontId="3" fillId="0" borderId="10" xfId="3" applyFont="1" applyFill="1" applyBorder="1" applyProtection="1"/>
    <xf numFmtId="0" fontId="3" fillId="0" borderId="11" xfId="3" applyFont="1" applyFill="1" applyBorder="1" applyProtection="1"/>
    <xf numFmtId="0" fontId="3" fillId="0" borderId="12" xfId="3" applyFont="1" applyFill="1" applyBorder="1" applyProtection="1"/>
    <xf numFmtId="0" fontId="3" fillId="0" borderId="0" xfId="3" applyFont="1" applyFill="1" applyBorder="1" applyProtection="1"/>
    <xf numFmtId="0" fontId="5" fillId="0" borderId="13" xfId="3" applyFont="1" applyFill="1" applyBorder="1" applyAlignment="1" applyProtection="1">
      <alignment horizontal="right" vertical="center"/>
    </xf>
    <xf numFmtId="0" fontId="5" fillId="0" borderId="0" xfId="3" applyFont="1" applyFill="1" applyBorder="1" applyAlignment="1" applyProtection="1">
      <alignment vertical="center"/>
    </xf>
    <xf numFmtId="0" fontId="3" fillId="0" borderId="0" xfId="3" applyFont="1" applyFill="1" applyBorder="1" applyAlignment="1" applyProtection="1"/>
    <xf numFmtId="0" fontId="3" fillId="0" borderId="8" xfId="3" applyFont="1" applyFill="1" applyBorder="1" applyAlignment="1" applyProtection="1"/>
    <xf numFmtId="0" fontId="5" fillId="0" borderId="13" xfId="3" applyFont="1" applyFill="1" applyBorder="1" applyProtection="1"/>
    <xf numFmtId="0" fontId="5" fillId="0" borderId="0" xfId="3" applyFont="1" applyFill="1" applyBorder="1" applyProtection="1"/>
    <xf numFmtId="0" fontId="3" fillId="0" borderId="13" xfId="3" applyFont="1" applyFill="1" applyBorder="1" applyProtection="1"/>
    <xf numFmtId="0" fontId="0" fillId="0" borderId="0" xfId="3" applyFont="1" applyFill="1" applyProtection="1"/>
    <xf numFmtId="0" fontId="3" fillId="0" borderId="14" xfId="3" applyFont="1" applyFill="1" applyBorder="1" applyProtection="1"/>
    <xf numFmtId="0" fontId="3" fillId="0" borderId="9" xfId="3" applyFont="1" applyFill="1" applyBorder="1" applyProtection="1"/>
    <xf numFmtId="0" fontId="3" fillId="0" borderId="15" xfId="3" applyFont="1" applyFill="1" applyBorder="1" applyProtection="1"/>
    <xf numFmtId="0" fontId="3" fillId="0" borderId="16" xfId="3" applyFont="1" applyFill="1" applyBorder="1" applyProtection="1"/>
    <xf numFmtId="0" fontId="3" fillId="0" borderId="17" xfId="3" applyFont="1" applyFill="1" applyBorder="1" applyProtection="1"/>
    <xf numFmtId="0" fontId="5" fillId="0" borderId="18" xfId="3" applyFont="1" applyFill="1" applyBorder="1" applyProtection="1"/>
    <xf numFmtId="0" fontId="5" fillId="0" borderId="19" xfId="3" applyFont="1" applyFill="1" applyBorder="1" applyProtection="1"/>
    <xf numFmtId="0" fontId="5" fillId="0" borderId="18" xfId="3" applyFont="1" applyFill="1" applyBorder="1" applyAlignment="1" applyProtection="1">
      <alignment horizontal="centerContinuous"/>
    </xf>
    <xf numFmtId="0" fontId="5" fillId="0" borderId="9" xfId="3" applyFont="1" applyFill="1" applyBorder="1" applyAlignment="1" applyProtection="1">
      <alignment horizontal="centerContinuous"/>
    </xf>
    <xf numFmtId="0" fontId="5" fillId="0" borderId="19" xfId="3" applyFont="1" applyFill="1" applyBorder="1" applyAlignment="1" applyProtection="1">
      <alignment horizontal="centerContinuous"/>
    </xf>
    <xf numFmtId="0" fontId="3" fillId="0" borderId="20" xfId="3" applyFont="1" applyFill="1" applyBorder="1" applyAlignment="1" applyProtection="1">
      <alignment horizontal="centerContinuous"/>
    </xf>
    <xf numFmtId="0" fontId="24" fillId="0" borderId="69" xfId="2" applyFont="1" applyFill="1" applyBorder="1" applyAlignment="1">
      <alignment vertical="center"/>
    </xf>
    <xf numFmtId="0" fontId="24" fillId="0" borderId="68" xfId="2" applyFont="1" applyFill="1" applyBorder="1" applyAlignment="1">
      <alignment horizontal="center" vertical="center"/>
    </xf>
    <xf numFmtId="0" fontId="24" fillId="0" borderId="64" xfId="2" applyFont="1" applyFill="1" applyBorder="1" applyAlignment="1">
      <alignment horizontal="center" vertical="center"/>
    </xf>
    <xf numFmtId="0" fontId="24" fillId="0" borderId="65" xfId="2" applyFont="1" applyFill="1" applyBorder="1" applyAlignment="1">
      <alignment horizontal="center" vertical="center"/>
    </xf>
    <xf numFmtId="0" fontId="24" fillId="0" borderId="66" xfId="2" applyFont="1" applyFill="1" applyBorder="1" applyAlignment="1">
      <alignment vertical="center"/>
    </xf>
    <xf numFmtId="0" fontId="24" fillId="0" borderId="64" xfId="2" applyFont="1" applyFill="1" applyBorder="1" applyAlignment="1" applyProtection="1">
      <alignment vertical="center" shrinkToFit="1"/>
    </xf>
    <xf numFmtId="0" fontId="24" fillId="0" borderId="67" xfId="2" applyFont="1" applyFill="1" applyBorder="1" applyAlignment="1">
      <alignment horizontal="center" vertical="center"/>
    </xf>
    <xf numFmtId="0" fontId="24" fillId="0" borderId="64" xfId="2" applyFont="1" applyFill="1" applyBorder="1" applyAlignment="1">
      <alignment horizontal="center" vertical="center" wrapText="1"/>
    </xf>
    <xf numFmtId="0" fontId="0" fillId="0" borderId="5" xfId="0" applyFill="1" applyBorder="1" applyAlignment="1" applyProtection="1">
      <alignment horizontal="center" vertical="center"/>
    </xf>
    <xf numFmtId="0" fontId="7" fillId="2" borderId="3"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32" fillId="0" borderId="0" xfId="7" applyFont="1" applyBorder="1" applyAlignment="1">
      <alignment vertical="center"/>
    </xf>
    <xf numFmtId="0" fontId="32" fillId="0" borderId="0" xfId="7" applyFont="1" applyBorder="1">
      <alignment vertical="center"/>
    </xf>
    <xf numFmtId="0" fontId="32" fillId="0" borderId="0" xfId="7" applyFont="1">
      <alignment vertical="center"/>
    </xf>
    <xf numFmtId="0" fontId="25" fillId="0" borderId="0" xfId="7" applyFont="1">
      <alignment vertical="center"/>
    </xf>
    <xf numFmtId="0" fontId="3" fillId="0" borderId="0" xfId="7" applyFont="1">
      <alignment vertical="center"/>
    </xf>
    <xf numFmtId="0" fontId="32" fillId="0" borderId="0" xfId="7" applyFont="1" applyBorder="1" applyAlignment="1">
      <alignment vertical="center" wrapText="1"/>
    </xf>
    <xf numFmtId="0" fontId="7" fillId="0" borderId="1" xfId="0" applyFont="1" applyFill="1" applyBorder="1" applyAlignment="1" applyProtection="1">
      <alignment horizontal="center" vertical="center" shrinkToFit="1"/>
    </xf>
    <xf numFmtId="0" fontId="7" fillId="2" borderId="30"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0" fillId="0" borderId="5" xfId="0" applyFill="1" applyBorder="1" applyAlignment="1" applyProtection="1">
      <alignment horizontal="center" vertical="center"/>
    </xf>
    <xf numFmtId="0" fontId="7" fillId="2" borderId="37"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24" fillId="0" borderId="69" xfId="2" applyFont="1" applyFill="1" applyBorder="1" applyAlignment="1" applyProtection="1">
      <alignment horizontal="center" vertical="center"/>
    </xf>
    <xf numFmtId="0" fontId="24" fillId="0" borderId="65" xfId="2" applyFont="1" applyFill="1" applyBorder="1" applyAlignment="1" applyProtection="1">
      <alignment horizontal="center" vertical="center"/>
    </xf>
    <xf numFmtId="0" fontId="7" fillId="2" borderId="31"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0" fillId="0" borderId="0" xfId="0" applyFont="1" applyFill="1" applyAlignment="1" applyProtection="1">
      <alignment vertical="center"/>
    </xf>
    <xf numFmtId="0" fontId="0" fillId="0" borderId="0" xfId="0" applyFont="1" applyFill="1" applyProtection="1">
      <alignment vertical="center"/>
    </xf>
    <xf numFmtId="0" fontId="1" fillId="0" borderId="0" xfId="10">
      <alignment vertical="center"/>
    </xf>
    <xf numFmtId="0" fontId="24" fillId="0" borderId="68" xfId="10" applyFont="1" applyFill="1" applyBorder="1" applyAlignment="1">
      <alignment horizontal="left" vertical="center"/>
    </xf>
    <xf numFmtId="0" fontId="25" fillId="0" borderId="66" xfId="10" applyFont="1" applyBorder="1">
      <alignment vertical="center"/>
    </xf>
    <xf numFmtId="0" fontId="24" fillId="0" borderId="0" xfId="10" applyFont="1" applyFill="1" applyBorder="1" applyAlignment="1">
      <alignment horizontal="left" vertical="center"/>
    </xf>
    <xf numFmtId="0" fontId="24" fillId="0" borderId="65" xfId="10" applyFont="1" applyFill="1" applyBorder="1" applyAlignment="1">
      <alignment horizontal="left" vertical="center"/>
    </xf>
    <xf numFmtId="0" fontId="25" fillId="0" borderId="66" xfId="10" applyFont="1" applyFill="1" applyBorder="1">
      <alignment vertical="center"/>
    </xf>
    <xf numFmtId="0" fontId="24" fillId="0" borderId="71" xfId="10" applyFont="1" applyFill="1" applyBorder="1" applyAlignment="1">
      <alignment horizontal="left" vertical="center"/>
    </xf>
    <xf numFmtId="0" fontId="24" fillId="0" borderId="73" xfId="2" applyFont="1" applyFill="1" applyBorder="1" applyAlignment="1">
      <alignment vertical="center"/>
    </xf>
    <xf numFmtId="0" fontId="25" fillId="0" borderId="70" xfId="10" applyFont="1" applyFill="1" applyBorder="1">
      <alignment vertical="center"/>
    </xf>
    <xf numFmtId="0" fontId="24" fillId="0" borderId="70" xfId="2" applyFont="1" applyFill="1" applyBorder="1" applyAlignment="1" applyProtection="1">
      <alignment vertical="center"/>
    </xf>
    <xf numFmtId="0" fontId="24" fillId="0" borderId="66" xfId="2" applyFont="1" applyFill="1" applyBorder="1" applyAlignment="1" applyProtection="1">
      <alignment vertical="center"/>
    </xf>
    <xf numFmtId="0" fontId="24" fillId="0" borderId="69" xfId="2" applyFont="1" applyFill="1" applyBorder="1" applyAlignment="1">
      <alignment horizontal="center" vertical="center"/>
    </xf>
    <xf numFmtId="0" fontId="34" fillId="0" borderId="0" xfId="10" applyFont="1">
      <alignment vertical="center"/>
    </xf>
    <xf numFmtId="0" fontId="27" fillId="0" borderId="0" xfId="10" applyFont="1" applyAlignment="1">
      <alignment vertical="center"/>
    </xf>
    <xf numFmtId="0" fontId="1" fillId="0" borderId="0" xfId="10" applyAlignment="1">
      <alignment vertical="center"/>
    </xf>
    <xf numFmtId="0" fontId="24" fillId="0" borderId="11" xfId="2" applyFont="1" applyFill="1" applyBorder="1" applyAlignment="1">
      <alignment vertical="center" wrapText="1"/>
    </xf>
    <xf numFmtId="0" fontId="24" fillId="0" borderId="64" xfId="10" applyFont="1" applyBorder="1" applyAlignment="1">
      <alignment vertical="center"/>
    </xf>
    <xf numFmtId="0" fontId="24" fillId="0" borderId="67" xfId="10" applyFont="1" applyBorder="1" applyAlignment="1">
      <alignment vertical="center"/>
    </xf>
    <xf numFmtId="0" fontId="24" fillId="0" borderId="73" xfId="2" applyFont="1" applyFill="1" applyBorder="1" applyAlignment="1" applyProtection="1">
      <alignment horizontal="center" vertical="center"/>
    </xf>
    <xf numFmtId="0" fontId="3" fillId="2" borderId="11" xfId="3" applyFont="1" applyFill="1" applyBorder="1" applyAlignment="1" applyProtection="1">
      <alignment vertical="center" shrinkToFit="1"/>
      <protection locked="0"/>
    </xf>
    <xf numFmtId="0" fontId="0" fillId="4" borderId="11" xfId="3" applyFont="1" applyFill="1" applyBorder="1" applyAlignment="1" applyProtection="1">
      <alignment horizontal="center" vertical="center" shrinkToFit="1"/>
      <protection locked="0"/>
    </xf>
    <xf numFmtId="0" fontId="3" fillId="2" borderId="0" xfId="3" applyFont="1" applyFill="1" applyProtection="1">
      <protection locked="0"/>
    </xf>
    <xf numFmtId="0" fontId="0" fillId="4" borderId="11" xfId="3" applyFont="1" applyFill="1" applyBorder="1" applyAlignment="1" applyProtection="1">
      <alignment horizontal="center" vertical="center" shrinkToFit="1"/>
    </xf>
    <xf numFmtId="0" fontId="0" fillId="4" borderId="12" xfId="3" applyFont="1" applyFill="1" applyBorder="1" applyAlignment="1" applyProtection="1">
      <alignment horizontal="center" vertical="center" shrinkToFit="1"/>
    </xf>
    <xf numFmtId="0" fontId="0" fillId="0" borderId="44" xfId="0"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13" fillId="0" borderId="44" xfId="0" applyFont="1" applyFill="1" applyBorder="1" applyAlignment="1" applyProtection="1">
      <alignment horizontal="left" vertical="center" shrinkToFit="1"/>
    </xf>
    <xf numFmtId="0" fontId="13" fillId="0" borderId="18" xfId="0" applyFont="1" applyFill="1" applyBorder="1" applyAlignment="1" applyProtection="1">
      <alignment horizontal="left" vertical="center" shrinkToFit="1"/>
    </xf>
    <xf numFmtId="0" fontId="13" fillId="0" borderId="19" xfId="0" applyFont="1" applyFill="1" applyBorder="1" applyAlignment="1" applyProtection="1">
      <alignment horizontal="left" vertical="center" shrinkToFit="1"/>
    </xf>
    <xf numFmtId="0" fontId="0" fillId="0" borderId="30"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0" xfId="0" applyFill="1" applyAlignment="1" applyProtection="1">
      <alignment vertical="center"/>
    </xf>
    <xf numFmtId="0" fontId="0" fillId="0" borderId="5" xfId="0" applyFill="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10" fillId="2" borderId="5" xfId="0" applyFont="1" applyFill="1" applyBorder="1" applyAlignment="1" applyProtection="1">
      <alignment horizontal="left" vertical="center" shrinkToFit="1"/>
      <protection locked="0"/>
    </xf>
    <xf numFmtId="0" fontId="10" fillId="2" borderId="35" xfId="0" applyFont="1" applyFill="1" applyBorder="1" applyAlignment="1" applyProtection="1">
      <alignment horizontal="left" vertical="center" shrinkToFit="1"/>
      <protection locked="0"/>
    </xf>
    <xf numFmtId="0" fontId="13" fillId="2" borderId="1" xfId="0" applyFont="1" applyFill="1" applyBorder="1" applyAlignment="1" applyProtection="1">
      <alignment vertical="center" shrinkToFit="1"/>
      <protection locked="0"/>
    </xf>
    <xf numFmtId="0" fontId="13" fillId="2" borderId="36" xfId="0" applyFont="1" applyFill="1" applyBorder="1" applyAlignment="1" applyProtection="1">
      <alignment vertical="center" shrinkToFit="1"/>
      <protection locked="0"/>
    </xf>
    <xf numFmtId="0" fontId="9" fillId="0" borderId="3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top" wrapText="1"/>
      <protection locked="0"/>
    </xf>
    <xf numFmtId="0" fontId="13" fillId="2" borderId="11" xfId="0" applyFont="1" applyFill="1" applyBorder="1" applyAlignment="1" applyProtection="1">
      <alignment horizontal="center" vertical="top" wrapText="1"/>
      <protection locked="0"/>
    </xf>
    <xf numFmtId="0" fontId="13" fillId="2" borderId="32" xfId="0" applyFont="1" applyFill="1" applyBorder="1" applyAlignment="1" applyProtection="1">
      <alignment horizontal="center" vertical="top" wrapText="1"/>
      <protection locked="0"/>
    </xf>
    <xf numFmtId="0" fontId="13" fillId="2" borderId="37"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3" fillId="2" borderId="45" xfId="0" applyFont="1" applyFill="1" applyBorder="1" applyAlignment="1" applyProtection="1">
      <alignment horizontal="center" vertical="top" wrapText="1"/>
      <protection locked="0"/>
    </xf>
    <xf numFmtId="0" fontId="13" fillId="2" borderId="26" xfId="0" applyFont="1" applyFill="1" applyBorder="1" applyAlignment="1" applyProtection="1">
      <alignment horizontal="center" vertical="top" wrapText="1"/>
      <protection locked="0"/>
    </xf>
    <xf numFmtId="0" fontId="13" fillId="2" borderId="9" xfId="0" applyFont="1" applyFill="1" applyBorder="1" applyAlignment="1" applyProtection="1">
      <alignment horizontal="center" vertical="top" wrapText="1"/>
      <protection locked="0"/>
    </xf>
    <xf numFmtId="0" fontId="13" fillId="2" borderId="33" xfId="0" applyFont="1" applyFill="1" applyBorder="1" applyAlignment="1" applyProtection="1">
      <alignment horizontal="center" vertical="top" wrapText="1"/>
      <protection locked="0"/>
    </xf>
    <xf numFmtId="0" fontId="9" fillId="0" borderId="44"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5" fillId="2" borderId="30" xfId="0" applyFont="1" applyFill="1" applyBorder="1" applyAlignment="1" applyProtection="1">
      <alignment horizontal="right" vertical="center" shrinkToFit="1"/>
      <protection locked="0"/>
    </xf>
    <xf numFmtId="0" fontId="5" fillId="2" borderId="12" xfId="0" applyFont="1" applyFill="1" applyBorder="1" applyAlignment="1" applyProtection="1">
      <alignment horizontal="right" vertical="center" shrinkToFit="1"/>
      <protection locked="0"/>
    </xf>
    <xf numFmtId="0" fontId="0" fillId="0" borderId="39"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9" xfId="0" applyFill="1" applyBorder="1" applyAlignment="1" applyProtection="1">
      <alignment vertical="center" textRotation="255"/>
    </xf>
    <xf numFmtId="0" fontId="0" fillId="0" borderId="40" xfId="0" applyFill="1" applyBorder="1" applyAlignment="1" applyProtection="1">
      <alignment vertical="center" textRotation="255"/>
    </xf>
    <xf numFmtId="0" fontId="0" fillId="0" borderId="38" xfId="0" applyFill="1" applyBorder="1" applyAlignment="1" applyProtection="1">
      <alignment vertical="center" textRotation="255"/>
    </xf>
    <xf numFmtId="0" fontId="0" fillId="0" borderId="41" xfId="0" applyFill="1" applyBorder="1" applyAlignment="1" applyProtection="1">
      <alignment vertical="center" textRotation="255"/>
    </xf>
    <xf numFmtId="0" fontId="0" fillId="0" borderId="42" xfId="0" applyFill="1" applyBorder="1" applyAlignment="1" applyProtection="1">
      <alignment vertical="center" textRotation="255"/>
    </xf>
    <xf numFmtId="0" fontId="0" fillId="0" borderId="4"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7" fillId="2" borderId="30"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32" xfId="0" applyFont="1" applyFill="1" applyBorder="1" applyAlignment="1" applyProtection="1">
      <alignment horizontal="left" vertical="center" shrinkToFit="1"/>
      <protection locked="0"/>
    </xf>
    <xf numFmtId="0" fontId="7" fillId="2" borderId="26"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12" fillId="0" borderId="0" xfId="0" applyFont="1" applyFill="1" applyAlignment="1" applyProtection="1">
      <alignment horizontal="center" vertical="center"/>
    </xf>
    <xf numFmtId="0" fontId="5" fillId="0" borderId="43" xfId="0" applyFont="1" applyFill="1" applyBorder="1" applyAlignment="1" applyProtection="1">
      <alignment horizontal="left" vertical="top"/>
    </xf>
    <xf numFmtId="0" fontId="5" fillId="0" borderId="25"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2" borderId="26" xfId="0" applyFont="1" applyFill="1" applyBorder="1" applyAlignment="1" applyProtection="1">
      <alignment horizontal="right" vertical="center" shrinkToFit="1"/>
      <protection locked="0"/>
    </xf>
    <xf numFmtId="0" fontId="5" fillId="2" borderId="15" xfId="0" applyFont="1" applyFill="1" applyBorder="1" applyAlignment="1" applyProtection="1">
      <alignment horizontal="right" vertical="center" shrinkToFit="1"/>
      <protection locked="0"/>
    </xf>
    <xf numFmtId="0" fontId="0" fillId="0" borderId="38" xfId="0" applyFill="1" applyBorder="1" applyAlignment="1" applyProtection="1">
      <alignment horizontal="center" vertical="center"/>
    </xf>
    <xf numFmtId="0" fontId="6" fillId="0" borderId="0" xfId="0" applyFont="1" applyFill="1" applyAlignment="1" applyProtection="1">
      <alignment horizontal="center" vertical="center"/>
    </xf>
    <xf numFmtId="0" fontId="11" fillId="0" borderId="38"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42"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2" borderId="26"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7" fillId="2" borderId="1" xfId="0" applyFont="1" applyFill="1" applyBorder="1" applyAlignment="1" applyProtection="1">
      <alignment horizontal="center" vertical="center" shrinkToFit="1"/>
      <protection locked="0"/>
    </xf>
    <xf numFmtId="0" fontId="7" fillId="2" borderId="36"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right" vertical="center" shrinkToFit="1"/>
      <protection locked="0"/>
    </xf>
    <xf numFmtId="0" fontId="5" fillId="2" borderId="7" xfId="0" applyFont="1" applyFill="1" applyBorder="1" applyAlignment="1" applyProtection="1">
      <alignment horizontal="right" vertical="center" shrinkToFit="1"/>
      <protection locked="0"/>
    </xf>
    <xf numFmtId="0" fontId="0" fillId="0" borderId="0" xfId="0" applyFill="1" applyAlignment="1" applyProtection="1">
      <alignment horizontal="right" vertical="center"/>
    </xf>
    <xf numFmtId="0" fontId="0" fillId="0" borderId="44"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2" borderId="3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shrinkToFit="1"/>
      <protection locked="0"/>
    </xf>
    <xf numFmtId="0" fontId="0" fillId="2" borderId="26" xfId="0" applyFill="1" applyBorder="1" applyAlignment="1" applyProtection="1">
      <alignment horizontal="right" vertical="center" shrinkToFit="1"/>
      <protection locked="0"/>
    </xf>
    <xf numFmtId="0" fontId="0" fillId="2" borderId="9" xfId="0" applyFill="1" applyBorder="1" applyAlignment="1" applyProtection="1">
      <alignment horizontal="right" vertical="center" shrinkToFit="1"/>
      <protection locked="0"/>
    </xf>
    <xf numFmtId="0" fontId="0" fillId="2" borderId="33" xfId="0" applyFill="1" applyBorder="1" applyAlignment="1" applyProtection="1">
      <alignment horizontal="right" vertical="center" shrinkToFit="1"/>
      <protection locked="0"/>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2" borderId="30"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37"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0" fillId="0" borderId="31"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left"/>
    </xf>
    <xf numFmtId="0" fontId="10" fillId="2" borderId="30"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0" fillId="2" borderId="37"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shrinkToFit="1"/>
    </xf>
    <xf numFmtId="0" fontId="0" fillId="2" borderId="58" xfId="0" applyFill="1" applyBorder="1" applyAlignment="1" applyProtection="1">
      <alignment horizontal="right"/>
      <protection locked="0"/>
    </xf>
    <xf numFmtId="0" fontId="0" fillId="2" borderId="60" xfId="0" applyFill="1" applyBorder="1" applyAlignment="1" applyProtection="1">
      <alignment horizontal="right"/>
      <protection locked="0"/>
    </xf>
    <xf numFmtId="0" fontId="0" fillId="2" borderId="37"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shrinkToFit="1"/>
      <protection locked="0"/>
    </xf>
    <xf numFmtId="0" fontId="0" fillId="2" borderId="15" xfId="0" applyFill="1" applyBorder="1" applyAlignment="1" applyProtection="1">
      <alignment shrinkToFit="1"/>
      <protection locked="0"/>
    </xf>
    <xf numFmtId="0" fontId="0" fillId="2" borderId="0" xfId="0" applyFill="1" applyBorder="1" applyAlignment="1" applyProtection="1">
      <alignment horizontal="center" vertical="center"/>
    </xf>
    <xf numFmtId="0" fontId="10" fillId="2" borderId="11" xfId="0" applyFont="1" applyFill="1" applyBorder="1" applyAlignment="1" applyProtection="1">
      <alignment horizontal="left" vertical="top"/>
      <protection locked="0"/>
    </xf>
    <xf numFmtId="0" fontId="10" fillId="2" borderId="12" xfId="0" applyFont="1" applyFill="1" applyBorder="1" applyAlignment="1" applyProtection="1">
      <alignment horizontal="left" vertical="top"/>
      <protection locked="0"/>
    </xf>
    <xf numFmtId="0" fontId="0" fillId="2" borderId="0" xfId="0" applyFill="1" applyBorder="1" applyAlignment="1" applyProtection="1">
      <alignment horizontal="left" shrinkToFit="1"/>
      <protection locked="0"/>
    </xf>
    <xf numFmtId="0" fontId="0" fillId="2" borderId="8" xfId="0" applyFill="1" applyBorder="1" applyAlignment="1" applyProtection="1">
      <alignment horizontal="left" shrinkToFit="1"/>
      <protection locked="0"/>
    </xf>
    <xf numFmtId="0" fontId="0" fillId="2" borderId="6" xfId="0" applyFill="1" applyBorder="1" applyAlignment="1" applyProtection="1">
      <alignment horizontal="left" shrinkToFit="1"/>
      <protection locked="0"/>
    </xf>
    <xf numFmtId="0" fontId="0" fillId="2" borderId="7" xfId="0" applyFill="1" applyBorder="1" applyAlignment="1" applyProtection="1">
      <alignment horizontal="left" shrinkToFit="1"/>
      <protection locked="0"/>
    </xf>
    <xf numFmtId="0" fontId="8" fillId="2" borderId="26" xfId="0" applyFont="1" applyFill="1" applyBorder="1" applyAlignment="1" applyProtection="1">
      <alignment horizontal="center" shrinkToFit="1"/>
      <protection locked="0"/>
    </xf>
    <xf numFmtId="0" fontId="8" fillId="2" borderId="15" xfId="0" applyFont="1" applyFill="1" applyBorder="1" applyAlignment="1" applyProtection="1">
      <alignment horizontal="center" shrinkToFit="1"/>
      <protection locked="0"/>
    </xf>
    <xf numFmtId="0" fontId="11" fillId="2" borderId="26"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0" fillId="2" borderId="4" xfId="0" applyFill="1" applyBorder="1" applyAlignment="1" applyProtection="1">
      <alignment horizontal="right"/>
      <protection locked="0"/>
    </xf>
    <xf numFmtId="0" fontId="0" fillId="2" borderId="2" xfId="0" applyFill="1" applyBorder="1" applyAlignment="1" applyProtection="1">
      <alignment horizontal="right"/>
      <protection locked="0"/>
    </xf>
    <xf numFmtId="0" fontId="10" fillId="2" borderId="0" xfId="0" applyFont="1" applyFill="1" applyBorder="1" applyAlignment="1" applyProtection="1">
      <alignment horizontal="left" vertical="top"/>
      <protection locked="0"/>
    </xf>
    <xf numFmtId="0" fontId="10" fillId="2" borderId="8" xfId="0" applyFont="1" applyFill="1" applyBorder="1" applyAlignment="1" applyProtection="1">
      <alignment horizontal="left" vertical="top"/>
      <protection locked="0"/>
    </xf>
    <xf numFmtId="0" fontId="0" fillId="0" borderId="52"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10" fillId="2" borderId="26" xfId="0" applyFont="1" applyFill="1" applyBorder="1" applyAlignment="1" applyProtection="1">
      <alignment horizontal="left" vertical="top" shrinkToFit="1"/>
      <protection locked="0"/>
    </xf>
    <xf numFmtId="0" fontId="10" fillId="2" borderId="9" xfId="0" applyFont="1" applyFill="1" applyBorder="1" applyAlignment="1" applyProtection="1">
      <alignment horizontal="left" vertical="top" shrinkToFit="1"/>
      <protection locked="0"/>
    </xf>
    <xf numFmtId="0" fontId="10" fillId="2" borderId="30" xfId="0" applyFont="1" applyFill="1" applyBorder="1" applyAlignment="1" applyProtection="1">
      <alignment horizontal="left" vertical="top"/>
      <protection locked="0"/>
    </xf>
    <xf numFmtId="0" fontId="10" fillId="0" borderId="0" xfId="0" applyFont="1" applyFill="1" applyAlignment="1" applyProtection="1">
      <alignment horizontal="center" vertical="center"/>
    </xf>
    <xf numFmtId="0" fontId="0" fillId="0" borderId="0" xfId="0" applyFill="1" applyAlignment="1" applyProtection="1">
      <alignment horizontal="center" vertical="center"/>
    </xf>
    <xf numFmtId="0" fontId="0" fillId="0" borderId="43"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2" borderId="23" xfId="0" applyFill="1" applyBorder="1" applyAlignment="1" applyProtection="1">
      <alignment horizontal="right" vertical="center" shrinkToFit="1"/>
      <protection locked="0"/>
    </xf>
    <xf numFmtId="0" fontId="0" fillId="2" borderId="25" xfId="0" applyFill="1" applyBorder="1" applyAlignment="1" applyProtection="1">
      <alignment horizontal="right" vertical="center" shrinkToFit="1"/>
      <protection locked="0"/>
    </xf>
    <xf numFmtId="0" fontId="0" fillId="2" borderId="44"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0" fontId="10" fillId="2" borderId="37" xfId="0" applyFont="1" applyFill="1" applyBorder="1" applyAlignment="1" applyProtection="1">
      <alignment horizontal="left" vertical="top"/>
      <protection locked="0"/>
    </xf>
    <xf numFmtId="0" fontId="10" fillId="2" borderId="31" xfId="0" applyFont="1" applyFill="1" applyBorder="1" applyAlignment="1" applyProtection="1">
      <alignment horizontal="left" vertical="top"/>
      <protection locked="0"/>
    </xf>
    <xf numFmtId="0" fontId="10" fillId="2" borderId="6" xfId="0" applyFont="1" applyFill="1" applyBorder="1" applyAlignment="1" applyProtection="1">
      <alignment horizontal="left" vertical="top"/>
      <protection locked="0"/>
    </xf>
    <xf numFmtId="0" fontId="0" fillId="2" borderId="3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7" fillId="2" borderId="37"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1" fillId="0" borderId="13"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0" fillId="2" borderId="1" xfId="0" applyFont="1" applyFill="1" applyBorder="1" applyAlignment="1" applyProtection="1">
      <alignment horizontal="center" vertical="top" shrinkToFit="1"/>
      <protection locked="0"/>
    </xf>
    <xf numFmtId="0" fontId="7" fillId="2" borderId="3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32"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33" xfId="0" applyFont="1" applyFill="1" applyBorder="1" applyAlignment="1" applyProtection="1">
      <alignment horizontal="left" vertical="center"/>
      <protection locked="0"/>
    </xf>
    <xf numFmtId="0" fontId="0" fillId="2" borderId="28" xfId="0" applyFill="1" applyBorder="1" applyAlignment="1" applyProtection="1">
      <alignment horizontal="right"/>
      <protection locked="0"/>
    </xf>
    <xf numFmtId="0" fontId="0" fillId="0" borderId="17" xfId="0" applyFill="1" applyBorder="1" applyAlignment="1" applyProtection="1">
      <alignment horizontal="center" vertical="center"/>
    </xf>
    <xf numFmtId="0" fontId="0" fillId="0" borderId="61" xfId="0" applyFill="1" applyBorder="1" applyAlignment="1" applyProtection="1">
      <alignment horizontal="center" vertical="center" textRotation="255"/>
    </xf>
    <xf numFmtId="0" fontId="0" fillId="0" borderId="62" xfId="0" applyFill="1" applyBorder="1" applyAlignment="1" applyProtection="1">
      <alignment horizontal="center" vertical="center" textRotation="255"/>
    </xf>
    <xf numFmtId="0" fontId="7" fillId="2" borderId="30"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7" fillId="2" borderId="32" xfId="0" applyFont="1" applyFill="1" applyBorder="1" applyAlignment="1" applyProtection="1">
      <alignment vertical="center" shrinkToFit="1"/>
      <protection locked="0"/>
    </xf>
    <xf numFmtId="0" fontId="7" fillId="2" borderId="26" xfId="0" applyFont="1" applyFill="1" applyBorder="1" applyAlignment="1" applyProtection="1">
      <alignment vertical="center" shrinkToFit="1"/>
      <protection locked="0"/>
    </xf>
    <xf numFmtId="0" fontId="7" fillId="2" borderId="9" xfId="0" applyFont="1" applyFill="1" applyBorder="1" applyAlignment="1" applyProtection="1">
      <alignment vertical="center" shrinkToFit="1"/>
      <protection locked="0"/>
    </xf>
    <xf numFmtId="0" fontId="7" fillId="2" borderId="33" xfId="0" applyFont="1" applyFill="1" applyBorder="1" applyAlignment="1" applyProtection="1">
      <alignment vertical="center" shrinkToFit="1"/>
      <protection locked="0"/>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28" xfId="0" applyFill="1" applyBorder="1" applyAlignment="1" applyProtection="1">
      <alignment horizontal="center" vertical="center" wrapText="1"/>
    </xf>
    <xf numFmtId="0" fontId="0" fillId="2" borderId="59" xfId="0" applyFill="1" applyBorder="1" applyAlignment="1" applyProtection="1">
      <alignment horizontal="right"/>
      <protection locked="0"/>
    </xf>
    <xf numFmtId="0" fontId="32" fillId="0" borderId="0" xfId="7" applyFont="1" applyBorder="1" applyAlignment="1">
      <alignment horizontal="left" vertical="center" wrapText="1"/>
    </xf>
    <xf numFmtId="0" fontId="0" fillId="0" borderId="3" xfId="0" applyFill="1" applyBorder="1" applyAlignment="1" applyProtection="1">
      <alignment horizontal="center" vertical="center" wrapText="1"/>
    </xf>
    <xf numFmtId="0" fontId="0" fillId="0" borderId="72" xfId="0" applyFill="1" applyBorder="1" applyAlignment="1" applyProtection="1">
      <alignment horizontal="center" vertical="center"/>
    </xf>
    <xf numFmtId="0" fontId="0" fillId="0" borderId="61" xfId="0" applyFill="1" applyBorder="1" applyAlignment="1" applyProtection="1">
      <alignment vertical="center" textRotation="255"/>
    </xf>
    <xf numFmtId="0" fontId="0" fillId="0" borderId="62" xfId="0" applyFill="1" applyBorder="1" applyAlignment="1" applyProtection="1">
      <alignment vertical="center" textRotation="255"/>
    </xf>
    <xf numFmtId="0" fontId="0" fillId="0" borderId="63" xfId="0" applyFill="1" applyBorder="1" applyAlignment="1" applyProtection="1">
      <alignment vertical="center" textRotation="255"/>
    </xf>
    <xf numFmtId="0" fontId="3" fillId="2" borderId="0" xfId="3" applyFont="1" applyFill="1" applyBorder="1" applyAlignment="1" applyProtection="1">
      <alignment horizontal="center" vertical="center" shrinkToFit="1"/>
      <protection locked="0"/>
    </xf>
    <xf numFmtId="0" fontId="3" fillId="2" borderId="8" xfId="3" applyFont="1" applyFill="1" applyBorder="1" applyAlignment="1" applyProtection="1">
      <alignment horizontal="center" vertical="center" shrinkToFit="1"/>
      <protection locked="0"/>
    </xf>
    <xf numFmtId="0" fontId="3" fillId="2" borderId="6" xfId="3" applyFont="1" applyFill="1" applyBorder="1" applyAlignment="1" applyProtection="1">
      <alignment horizontal="center" vertical="center" shrinkToFit="1"/>
      <protection locked="0"/>
    </xf>
    <xf numFmtId="0" fontId="3" fillId="2" borderId="34" xfId="3" applyFont="1" applyFill="1" applyBorder="1" applyAlignment="1" applyProtection="1">
      <alignment horizontal="center" vertical="center" shrinkToFit="1"/>
      <protection locked="0"/>
    </xf>
    <xf numFmtId="0" fontId="3" fillId="2" borderId="10" xfId="3" applyFont="1" applyFill="1" applyBorder="1" applyAlignment="1" applyProtection="1">
      <alignment horizontal="left" vertical="center" shrinkToFit="1"/>
      <protection locked="0"/>
    </xf>
    <xf numFmtId="0" fontId="3" fillId="2" borderId="11" xfId="3" applyFont="1" applyFill="1" applyBorder="1" applyAlignment="1" applyProtection="1">
      <alignment horizontal="left" vertical="center" shrinkToFit="1"/>
      <protection locked="0"/>
    </xf>
    <xf numFmtId="0" fontId="3" fillId="2" borderId="11" xfId="3" applyFont="1" applyFill="1" applyBorder="1" applyAlignment="1" applyProtection="1">
      <alignment horizontal="center" vertical="center" shrinkToFit="1"/>
      <protection locked="0"/>
    </xf>
    <xf numFmtId="0" fontId="3" fillId="2" borderId="12" xfId="3" applyFont="1" applyFill="1" applyBorder="1" applyAlignment="1" applyProtection="1">
      <alignment horizontal="center" vertical="center" shrinkToFit="1"/>
      <protection locked="0"/>
    </xf>
    <xf numFmtId="0" fontId="3" fillId="2" borderId="13" xfId="3" applyFont="1" applyFill="1" applyBorder="1" applyAlignment="1" applyProtection="1">
      <alignment horizontal="left" vertical="center" shrinkToFit="1"/>
      <protection locked="0"/>
    </xf>
    <xf numFmtId="0" fontId="3" fillId="2" borderId="0" xfId="3" applyFont="1" applyFill="1" applyBorder="1" applyAlignment="1" applyProtection="1">
      <alignment horizontal="left" vertical="center" shrinkToFit="1"/>
      <protection locked="0"/>
    </xf>
    <xf numFmtId="0" fontId="3" fillId="2" borderId="22" xfId="3" applyFont="1" applyFill="1" applyBorder="1" applyAlignment="1" applyProtection="1">
      <alignment horizontal="left" vertical="center" shrinkToFit="1"/>
      <protection locked="0"/>
    </xf>
    <xf numFmtId="0" fontId="3" fillId="2" borderId="6" xfId="3" applyFont="1" applyFill="1" applyBorder="1" applyAlignment="1" applyProtection="1">
      <alignment horizontal="left" vertical="center" shrinkToFit="1"/>
      <protection locked="0"/>
    </xf>
    <xf numFmtId="0" fontId="3" fillId="2" borderId="7" xfId="3" applyFont="1" applyFill="1" applyBorder="1" applyAlignment="1" applyProtection="1">
      <alignment horizontal="center" vertical="center" shrinkToFit="1"/>
      <protection locked="0"/>
    </xf>
    <xf numFmtId="0" fontId="3" fillId="2" borderId="32" xfId="3" applyFont="1" applyFill="1" applyBorder="1" applyAlignment="1" applyProtection="1">
      <alignment horizontal="center" vertical="center" shrinkToFit="1"/>
      <protection locked="0"/>
    </xf>
    <xf numFmtId="0" fontId="3" fillId="2" borderId="45" xfId="3" applyFont="1" applyFill="1" applyBorder="1" applyAlignment="1" applyProtection="1">
      <alignment horizontal="center" vertical="center" shrinkToFit="1"/>
      <protection locked="0"/>
    </xf>
    <xf numFmtId="0" fontId="0" fillId="0" borderId="30" xfId="3" applyFont="1" applyFill="1" applyBorder="1" applyAlignment="1" applyProtection="1">
      <alignment horizontal="center" vertical="center" wrapText="1"/>
    </xf>
    <xf numFmtId="0" fontId="3" fillId="0" borderId="32" xfId="3" applyFont="1" applyFill="1" applyBorder="1" applyAlignment="1" applyProtection="1">
      <alignment horizontal="center" vertical="center"/>
    </xf>
    <xf numFmtId="0" fontId="3" fillId="0" borderId="26" xfId="3" applyFont="1" applyFill="1" applyBorder="1" applyAlignment="1" applyProtection="1">
      <alignment horizontal="center" vertical="center"/>
    </xf>
    <xf numFmtId="0" fontId="3" fillId="0" borderId="33" xfId="3" applyFont="1" applyFill="1" applyBorder="1" applyAlignment="1" applyProtection="1">
      <alignment horizontal="center" vertical="center"/>
    </xf>
    <xf numFmtId="0" fontId="3" fillId="0" borderId="30" xfId="3" applyFont="1" applyFill="1" applyBorder="1" applyAlignment="1" applyProtection="1">
      <alignment horizontal="center" vertical="center"/>
    </xf>
    <xf numFmtId="0" fontId="3" fillId="0" borderId="21" xfId="3" applyFont="1" applyFill="1" applyBorder="1" applyAlignment="1" applyProtection="1">
      <alignment horizontal="center" vertical="center"/>
    </xf>
    <xf numFmtId="0" fontId="3" fillId="0" borderId="2" xfId="3" applyFont="1" applyFill="1" applyBorder="1" applyAlignment="1" applyProtection="1">
      <alignment horizontal="center" vertical="center"/>
    </xf>
    <xf numFmtId="0" fontId="3" fillId="0" borderId="10" xfId="3" applyFont="1" applyFill="1" applyBorder="1" applyAlignment="1" applyProtection="1">
      <alignment horizontal="center" vertical="center"/>
    </xf>
    <xf numFmtId="0" fontId="3" fillId="0" borderId="11" xfId="0" applyFont="1" applyFill="1" applyBorder="1" applyProtection="1">
      <alignment vertical="center"/>
    </xf>
    <xf numFmtId="0" fontId="3" fillId="0" borderId="32" xfId="0" applyFont="1" applyFill="1" applyBorder="1" applyProtection="1">
      <alignment vertical="center"/>
    </xf>
    <xf numFmtId="0" fontId="3" fillId="0" borderId="13" xfId="0" applyFont="1" applyFill="1" applyBorder="1" applyProtection="1">
      <alignment vertical="center"/>
    </xf>
    <xf numFmtId="0" fontId="3" fillId="0" borderId="0" xfId="0" applyFont="1" applyFill="1" applyProtection="1">
      <alignment vertical="center"/>
    </xf>
    <xf numFmtId="0" fontId="3" fillId="0" borderId="45" xfId="0" applyFont="1" applyFill="1" applyBorder="1" applyProtection="1">
      <alignment vertical="center"/>
    </xf>
    <xf numFmtId="0" fontId="3" fillId="0" borderId="16" xfId="0" applyFont="1" applyFill="1" applyBorder="1" applyProtection="1">
      <alignment vertical="center"/>
    </xf>
    <xf numFmtId="0" fontId="3" fillId="0" borderId="9" xfId="0" applyFont="1" applyFill="1" applyBorder="1" applyProtection="1">
      <alignment vertical="center"/>
    </xf>
    <xf numFmtId="0" fontId="3" fillId="0" borderId="33" xfId="0" applyFont="1" applyFill="1" applyBorder="1" applyProtection="1">
      <alignment vertical="center"/>
    </xf>
    <xf numFmtId="0" fontId="8" fillId="0" borderId="9" xfId="3" applyFont="1" applyFill="1" applyBorder="1" applyAlignment="1" applyProtection="1">
      <alignment horizontal="right"/>
    </xf>
    <xf numFmtId="0" fontId="8" fillId="0" borderId="15" xfId="3" applyFont="1" applyFill="1" applyBorder="1" applyAlignment="1" applyProtection="1">
      <alignment horizontal="right"/>
    </xf>
    <xf numFmtId="0" fontId="0" fillId="2" borderId="30" xfId="3" applyFont="1" applyFill="1" applyBorder="1" applyAlignment="1" applyProtection="1">
      <alignment horizontal="center" vertical="center" shrinkToFit="1"/>
      <protection locked="0"/>
    </xf>
    <xf numFmtId="0" fontId="0" fillId="2" borderId="11" xfId="3" applyFont="1" applyFill="1" applyBorder="1" applyAlignment="1" applyProtection="1">
      <alignment horizontal="center" vertical="center" shrinkToFit="1"/>
      <protection locked="0"/>
    </xf>
    <xf numFmtId="0" fontId="3" fillId="2" borderId="49" xfId="3" applyFont="1" applyFill="1" applyBorder="1" applyAlignment="1" applyProtection="1">
      <alignment horizontal="left" shrinkToFit="1"/>
      <protection locked="0"/>
    </xf>
    <xf numFmtId="0" fontId="5" fillId="0" borderId="44" xfId="3" applyFont="1" applyFill="1" applyBorder="1" applyAlignment="1" applyProtection="1">
      <alignment horizontal="center" vertical="center" shrinkToFit="1"/>
    </xf>
    <xf numFmtId="0" fontId="5" fillId="0" borderId="18" xfId="3" applyFont="1" applyFill="1" applyBorder="1" applyAlignment="1" applyProtection="1">
      <alignment horizontal="center" vertical="center" shrinkToFit="1"/>
    </xf>
    <xf numFmtId="0" fontId="5" fillId="0" borderId="20" xfId="3" applyFont="1" applyFill="1" applyBorder="1" applyAlignment="1" applyProtection="1">
      <alignment horizontal="center" vertical="center" shrinkToFit="1"/>
    </xf>
    <xf numFmtId="0" fontId="0" fillId="0" borderId="50" xfId="3" applyFont="1" applyFill="1" applyBorder="1" applyAlignment="1" applyProtection="1">
      <alignment shrinkToFit="1"/>
    </xf>
    <xf numFmtId="0" fontId="3" fillId="0" borderId="50" xfId="3" applyFont="1" applyFill="1" applyBorder="1" applyAlignment="1" applyProtection="1">
      <alignment shrinkToFit="1"/>
    </xf>
    <xf numFmtId="0" fontId="3" fillId="0" borderId="11" xfId="3" applyFont="1" applyFill="1" applyBorder="1" applyAlignment="1" applyProtection="1">
      <alignment horizontal="center" vertical="center"/>
    </xf>
    <xf numFmtId="0" fontId="3" fillId="0" borderId="13" xfId="3" applyFont="1" applyFill="1" applyBorder="1" applyAlignment="1" applyProtection="1">
      <alignment horizontal="center" vertical="center"/>
    </xf>
    <xf numFmtId="0" fontId="3" fillId="0" borderId="0" xfId="3" applyFont="1" applyFill="1" applyAlignment="1" applyProtection="1">
      <alignment horizontal="center" vertical="center"/>
    </xf>
    <xf numFmtId="0" fontId="3" fillId="0" borderId="45" xfId="3" applyFont="1" applyFill="1" applyBorder="1" applyAlignment="1" applyProtection="1">
      <alignment horizontal="center" vertical="center"/>
    </xf>
    <xf numFmtId="0" fontId="3" fillId="0" borderId="16" xfId="3" applyFont="1" applyFill="1" applyBorder="1" applyAlignment="1" applyProtection="1">
      <alignment horizontal="center" vertical="center"/>
    </xf>
    <xf numFmtId="0" fontId="3" fillId="0" borderId="9" xfId="3" applyFont="1" applyFill="1" applyBorder="1" applyAlignment="1" applyProtection="1">
      <alignment horizontal="center" vertical="center"/>
    </xf>
    <xf numFmtId="0" fontId="5" fillId="0" borderId="43" xfId="3" applyFont="1" applyFill="1" applyBorder="1" applyAlignment="1" applyProtection="1">
      <alignment horizontal="center" vertical="center"/>
    </xf>
    <xf numFmtId="0" fontId="5" fillId="0" borderId="51" xfId="3" applyFont="1" applyFill="1" applyBorder="1" applyAlignment="1" applyProtection="1">
      <alignment horizontal="center" vertical="center"/>
    </xf>
    <xf numFmtId="0" fontId="5" fillId="0" borderId="22" xfId="3" applyFont="1" applyFill="1" applyBorder="1" applyAlignment="1" applyProtection="1">
      <alignment horizontal="center" vertical="center"/>
    </xf>
    <xf numFmtId="0" fontId="5" fillId="0" borderId="34" xfId="3" applyFont="1" applyFill="1" applyBorder="1" applyAlignment="1" applyProtection="1">
      <alignment horizontal="center" vertical="center"/>
    </xf>
    <xf numFmtId="0" fontId="5" fillId="0" borderId="6" xfId="3" applyFont="1" applyFill="1" applyBorder="1" applyAlignment="1" applyProtection="1">
      <alignment horizontal="right"/>
    </xf>
    <xf numFmtId="0" fontId="3" fillId="0" borderId="6" xfId="3" applyFont="1" applyFill="1" applyBorder="1" applyAlignment="1" applyProtection="1"/>
    <xf numFmtId="0" fontId="3" fillId="0" borderId="50" xfId="3" applyFont="1" applyFill="1" applyBorder="1" applyAlignment="1" applyProtection="1">
      <alignment horizontal="center" vertical="center"/>
    </xf>
    <xf numFmtId="0" fontId="3" fillId="0" borderId="51" xfId="3" applyFont="1" applyFill="1" applyBorder="1" applyAlignment="1" applyProtection="1">
      <alignment horizontal="center" vertical="center"/>
    </xf>
    <xf numFmtId="0" fontId="3" fillId="0" borderId="23" xfId="3" applyFont="1" applyFill="1" applyBorder="1" applyAlignment="1" applyProtection="1">
      <alignment vertical="top"/>
    </xf>
    <xf numFmtId="0" fontId="3" fillId="0" borderId="50" xfId="3" applyFont="1" applyFill="1" applyBorder="1" applyAlignment="1" applyProtection="1">
      <alignment vertical="top"/>
    </xf>
    <xf numFmtId="0" fontId="3" fillId="0" borderId="51" xfId="3" applyFont="1" applyFill="1" applyBorder="1" applyAlignment="1" applyProtection="1">
      <alignment vertical="top"/>
    </xf>
    <xf numFmtId="0" fontId="3" fillId="0" borderId="26" xfId="3" applyFont="1" applyFill="1" applyBorder="1" applyAlignment="1" applyProtection="1">
      <alignment vertical="top"/>
    </xf>
    <xf numFmtId="0" fontId="3" fillId="0" borderId="9" xfId="3" applyFont="1" applyFill="1" applyBorder="1" applyAlignment="1" applyProtection="1">
      <alignment vertical="top"/>
    </xf>
    <xf numFmtId="0" fontId="3" fillId="0" borderId="33" xfId="3" applyFont="1" applyFill="1" applyBorder="1" applyAlignment="1" applyProtection="1">
      <alignment vertical="top"/>
    </xf>
    <xf numFmtId="0" fontId="10" fillId="0" borderId="52" xfId="3" applyFont="1" applyFill="1" applyBorder="1" applyAlignment="1" applyProtection="1">
      <alignment horizontal="left" vertical="center" shrinkToFit="1"/>
    </xf>
    <xf numFmtId="0" fontId="10" fillId="0" borderId="53" xfId="3" applyFont="1" applyFill="1" applyBorder="1" applyAlignment="1" applyProtection="1">
      <alignment horizontal="left" vertical="center" shrinkToFit="1"/>
    </xf>
    <xf numFmtId="0" fontId="10" fillId="0" borderId="54" xfId="3" applyFont="1" applyFill="1" applyBorder="1" applyAlignment="1" applyProtection="1">
      <alignment horizontal="left" vertical="center" shrinkToFit="1"/>
    </xf>
    <xf numFmtId="0" fontId="0" fillId="0" borderId="0" xfId="3" applyFont="1" applyFill="1" applyAlignment="1" applyProtection="1">
      <alignment horizontal="center"/>
    </xf>
    <xf numFmtId="0" fontId="3" fillId="0" borderId="0" xfId="3" applyFont="1" applyFill="1" applyAlignment="1" applyProtection="1">
      <alignment horizontal="center"/>
    </xf>
    <xf numFmtId="0" fontId="10" fillId="0" borderId="30" xfId="3" applyFont="1" applyFill="1" applyBorder="1" applyAlignment="1" applyProtection="1">
      <alignment horizontal="center" vertical="center" shrinkToFit="1"/>
    </xf>
    <xf numFmtId="0" fontId="10" fillId="0" borderId="11"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26" xfId="3" applyFont="1" applyFill="1" applyBorder="1" applyAlignment="1" applyProtection="1">
      <alignment horizontal="center" vertical="center" shrinkToFit="1"/>
    </xf>
    <xf numFmtId="0" fontId="10" fillId="0" borderId="9" xfId="3" applyFont="1" applyFill="1" applyBorder="1" applyAlignment="1" applyProtection="1">
      <alignment horizontal="center" vertical="center" shrinkToFit="1"/>
    </xf>
    <xf numFmtId="0" fontId="10" fillId="0" borderId="15" xfId="3" applyFont="1" applyFill="1" applyBorder="1" applyAlignment="1" applyProtection="1">
      <alignment horizontal="center" vertical="center" shrinkToFit="1"/>
    </xf>
    <xf numFmtId="0" fontId="3" fillId="0" borderId="0" xfId="3" applyFont="1" applyFill="1" applyBorder="1" applyAlignment="1" applyProtection="1"/>
    <xf numFmtId="0" fontId="3" fillId="0" borderId="25" xfId="3" applyFont="1" applyFill="1" applyBorder="1" applyAlignment="1" applyProtection="1">
      <alignment vertical="top"/>
    </xf>
    <xf numFmtId="0" fontId="3" fillId="0" borderId="15" xfId="3" applyFont="1" applyFill="1" applyBorder="1" applyAlignment="1" applyProtection="1">
      <alignment vertical="top"/>
    </xf>
    <xf numFmtId="0" fontId="7" fillId="0" borderId="0" xfId="3" applyFont="1" applyFill="1" applyAlignment="1" applyProtection="1">
      <alignment horizontal="center"/>
    </xf>
    <xf numFmtId="0" fontId="3" fillId="0" borderId="55" xfId="3" applyFont="1" applyFill="1" applyBorder="1" applyAlignment="1" applyProtection="1">
      <alignment horizontal="center" vertical="center"/>
    </xf>
    <xf numFmtId="0" fontId="3" fillId="0" borderId="53" xfId="3" applyFont="1" applyFill="1" applyBorder="1" applyAlignment="1" applyProtection="1">
      <alignment horizontal="center" vertical="center"/>
    </xf>
    <xf numFmtId="0" fontId="3" fillId="0" borderId="54" xfId="3" applyFont="1" applyFill="1" applyBorder="1" applyAlignment="1" applyProtection="1">
      <alignment horizontal="center" vertical="center"/>
    </xf>
    <xf numFmtId="0" fontId="13" fillId="0" borderId="37" xfId="3" applyFont="1" applyFill="1" applyBorder="1" applyAlignment="1" applyProtection="1">
      <alignment horizontal="left" vertical="center" shrinkToFit="1"/>
    </xf>
    <xf numFmtId="0" fontId="13" fillId="0" borderId="0" xfId="3" applyFont="1" applyFill="1" applyBorder="1" applyAlignment="1" applyProtection="1">
      <alignment horizontal="left" vertical="center" shrinkToFit="1"/>
    </xf>
    <xf numFmtId="0" fontId="13" fillId="0" borderId="45" xfId="3" applyFont="1" applyFill="1" applyBorder="1" applyAlignment="1" applyProtection="1">
      <alignment horizontal="left" vertical="center" shrinkToFit="1"/>
    </xf>
    <xf numFmtId="0" fontId="13" fillId="0" borderId="26" xfId="3" applyFont="1" applyFill="1" applyBorder="1" applyAlignment="1" applyProtection="1">
      <alignment horizontal="left" vertical="center" shrinkToFit="1"/>
    </xf>
    <xf numFmtId="0" fontId="13" fillId="0" borderId="9" xfId="3" applyFont="1" applyFill="1" applyBorder="1" applyAlignment="1" applyProtection="1">
      <alignment horizontal="left" vertical="center" shrinkToFit="1"/>
    </xf>
    <xf numFmtId="0" fontId="13" fillId="0" borderId="33" xfId="3" applyFont="1" applyFill="1" applyBorder="1" applyAlignment="1" applyProtection="1">
      <alignment horizontal="left" vertical="center" shrinkToFit="1"/>
    </xf>
    <xf numFmtId="0" fontId="3" fillId="0" borderId="1" xfId="3" applyFont="1" applyFill="1" applyBorder="1" applyAlignment="1" applyProtection="1">
      <alignment horizontal="center" vertical="center"/>
    </xf>
    <xf numFmtId="0" fontId="21" fillId="3" borderId="23" xfId="3" applyFont="1" applyFill="1" applyBorder="1" applyAlignment="1" applyProtection="1">
      <alignment horizontal="center" vertical="center"/>
      <protection locked="0"/>
    </xf>
    <xf numFmtId="0" fontId="21" fillId="3" borderId="50" xfId="3" applyFont="1" applyFill="1" applyBorder="1" applyAlignment="1" applyProtection="1">
      <alignment horizontal="center" vertical="center"/>
      <protection locked="0"/>
    </xf>
    <xf numFmtId="0" fontId="21" fillId="3" borderId="25" xfId="3" applyFont="1" applyFill="1" applyBorder="1" applyAlignment="1" applyProtection="1">
      <alignment horizontal="center" vertical="center"/>
      <protection locked="0"/>
    </xf>
    <xf numFmtId="0" fontId="21" fillId="3" borderId="31" xfId="3" applyFont="1" applyFill="1" applyBorder="1" applyAlignment="1" applyProtection="1">
      <alignment horizontal="center" vertical="center"/>
      <protection locked="0"/>
    </xf>
    <xf numFmtId="0" fontId="21" fillId="3" borderId="6" xfId="3" applyFont="1" applyFill="1" applyBorder="1" applyAlignment="1" applyProtection="1">
      <alignment horizontal="center" vertical="center"/>
      <protection locked="0"/>
    </xf>
    <xf numFmtId="0" fontId="21" fillId="3" borderId="7" xfId="3" applyFont="1" applyFill="1" applyBorder="1" applyAlignment="1" applyProtection="1">
      <alignment horizontal="center" vertical="center"/>
      <protection locked="0"/>
    </xf>
    <xf numFmtId="0" fontId="3" fillId="0" borderId="46" xfId="3" applyFont="1" applyFill="1" applyBorder="1" applyAlignment="1" applyProtection="1">
      <alignment vertical="top"/>
    </xf>
    <xf numFmtId="0" fontId="3" fillId="0" borderId="47" xfId="3" applyFont="1" applyFill="1" applyBorder="1" applyAlignment="1" applyProtection="1">
      <alignment vertical="top"/>
    </xf>
    <xf numFmtId="0" fontId="3" fillId="0" borderId="48" xfId="3" applyFont="1" applyFill="1" applyBorder="1" applyAlignment="1" applyProtection="1">
      <alignment vertical="top"/>
    </xf>
    <xf numFmtId="0" fontId="13" fillId="0" borderId="30" xfId="3" applyFont="1" applyFill="1" applyBorder="1" applyAlignment="1" applyProtection="1">
      <alignment horizontal="center" vertical="center" shrinkToFit="1"/>
    </xf>
    <xf numFmtId="0" fontId="13" fillId="0" borderId="11" xfId="3" applyFont="1" applyFill="1" applyBorder="1" applyAlignment="1" applyProtection="1">
      <alignment horizontal="center" vertical="center" shrinkToFit="1"/>
    </xf>
    <xf numFmtId="0" fontId="13" fillId="0" borderId="32" xfId="3" applyFont="1" applyFill="1" applyBorder="1" applyAlignment="1" applyProtection="1">
      <alignment horizontal="center" vertical="center" shrinkToFit="1"/>
    </xf>
    <xf numFmtId="0" fontId="13" fillId="0" borderId="37" xfId="3" applyFont="1" applyFill="1" applyBorder="1" applyAlignment="1" applyProtection="1">
      <alignment horizontal="center" vertical="center" shrinkToFit="1"/>
    </xf>
    <xf numFmtId="0" fontId="13" fillId="0" borderId="0" xfId="3" applyFont="1" applyFill="1" applyAlignment="1" applyProtection="1">
      <alignment horizontal="center" vertical="center" shrinkToFit="1"/>
    </xf>
    <xf numFmtId="0" fontId="13" fillId="0" borderId="45" xfId="3" applyFont="1" applyFill="1" applyBorder="1" applyAlignment="1" applyProtection="1">
      <alignment horizontal="center" vertical="center" shrinkToFit="1"/>
    </xf>
    <xf numFmtId="0" fontId="13" fillId="0" borderId="26" xfId="3" applyFont="1" applyFill="1" applyBorder="1" applyAlignment="1" applyProtection="1">
      <alignment horizontal="center" vertical="center" shrinkToFit="1"/>
    </xf>
    <xf numFmtId="0" fontId="13" fillId="0" borderId="9" xfId="3" applyFont="1" applyFill="1" applyBorder="1" applyAlignment="1" applyProtection="1">
      <alignment horizontal="center" vertical="center" shrinkToFit="1"/>
    </xf>
    <xf numFmtId="0" fontId="13" fillId="0" borderId="33" xfId="3" applyFont="1" applyFill="1" applyBorder="1" applyAlignment="1" applyProtection="1">
      <alignment horizontal="center" vertical="center" shrinkToFit="1"/>
    </xf>
    <xf numFmtId="0" fontId="3" fillId="2" borderId="0" xfId="3" applyFont="1" applyFill="1" applyAlignment="1" applyProtection="1">
      <alignment horizontal="left" shrinkToFit="1"/>
      <protection locked="0"/>
    </xf>
    <xf numFmtId="0" fontId="24" fillId="0" borderId="11" xfId="2" applyFont="1" applyFill="1" applyBorder="1" applyAlignment="1">
      <alignment horizontal="left" vertical="center" wrapText="1"/>
    </xf>
    <xf numFmtId="0" fontId="24" fillId="0" borderId="69" xfId="2" applyFont="1" applyFill="1" applyBorder="1" applyAlignment="1">
      <alignment horizontal="center" vertical="center" wrapText="1"/>
    </xf>
    <xf numFmtId="0" fontId="24" fillId="0" borderId="66" xfId="2" applyFont="1" applyFill="1" applyBorder="1" applyAlignment="1">
      <alignment horizontal="center" vertical="center" wrapText="1"/>
    </xf>
    <xf numFmtId="49" fontId="29" fillId="0" borderId="0" xfId="2" applyNumberFormat="1" applyFont="1" applyFill="1" applyBorder="1" applyAlignment="1">
      <alignment horizontal="center" vertical="center"/>
    </xf>
    <xf numFmtId="49" fontId="29" fillId="0" borderId="0" xfId="2" applyNumberFormat="1" applyFont="1" applyFill="1" applyBorder="1" applyAlignment="1">
      <alignment horizontal="left" vertical="center"/>
    </xf>
    <xf numFmtId="0" fontId="24" fillId="5" borderId="30" xfId="2" applyFont="1" applyFill="1" applyBorder="1" applyAlignment="1">
      <alignment horizontal="center" vertical="center"/>
    </xf>
    <xf numFmtId="0" fontId="24" fillId="5" borderId="11" xfId="2" applyFont="1" applyFill="1" applyBorder="1" applyAlignment="1">
      <alignment horizontal="center" vertical="center"/>
    </xf>
    <xf numFmtId="0" fontId="24" fillId="5" borderId="32" xfId="2" applyFont="1" applyFill="1" applyBorder="1" applyAlignment="1">
      <alignment horizontal="center" vertical="center"/>
    </xf>
    <xf numFmtId="0" fontId="24" fillId="5" borderId="26" xfId="2" applyFont="1" applyFill="1" applyBorder="1" applyAlignment="1">
      <alignment horizontal="center" vertical="center"/>
    </xf>
    <xf numFmtId="0" fontId="24" fillId="5" borderId="9" xfId="2" applyFont="1" applyFill="1" applyBorder="1" applyAlignment="1">
      <alignment horizontal="center" vertical="center"/>
    </xf>
    <xf numFmtId="0" fontId="24" fillId="5" borderId="33" xfId="2" applyFont="1" applyFill="1" applyBorder="1" applyAlignment="1">
      <alignment horizontal="center" vertical="center"/>
    </xf>
    <xf numFmtId="0" fontId="24" fillId="5" borderId="4" xfId="2" applyFont="1" applyFill="1" applyBorder="1" applyAlignment="1">
      <alignment horizontal="center" vertical="center" wrapText="1"/>
    </xf>
    <xf numFmtId="0" fontId="24" fillId="5" borderId="2"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8" fillId="5" borderId="2" xfId="2" applyFont="1" applyFill="1" applyBorder="1" applyAlignment="1">
      <alignment horizontal="center" vertical="center" wrapText="1"/>
    </xf>
    <xf numFmtId="0" fontId="24" fillId="5" borderId="4" xfId="2" applyFont="1" applyFill="1" applyBorder="1" applyAlignment="1">
      <alignment horizontal="center" vertical="center"/>
    </xf>
    <xf numFmtId="0" fontId="24" fillId="5" borderId="2" xfId="2" applyFont="1" applyFill="1" applyBorder="1" applyAlignment="1">
      <alignment horizontal="center" vertical="center"/>
    </xf>
  </cellXfs>
  <cellStyles count="11">
    <cellStyle name="標準" xfId="0" builtinId="0"/>
    <cellStyle name="標準 2" xfId="5"/>
    <cellStyle name="標準 2 3" xfId="6"/>
    <cellStyle name="標準 3" xfId="8"/>
    <cellStyle name="標準 4" xfId="9"/>
    <cellStyle name="標準 5" xfId="1"/>
    <cellStyle name="標準 6" xfId="4"/>
    <cellStyle name="標準 7" xfId="10"/>
    <cellStyle name="標準_１９年度シラバス" xfId="2"/>
    <cellStyle name="標準_⑦出願資格審査申請書" xfId="7"/>
    <cellStyle name="標準_Ｈ20科目等履修生様式" xfId="3"/>
  </cellStyles>
  <dxfs count="0"/>
  <tableStyles count="0" defaultTableStyle="TableStyleMedium9"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204107</xdr:colOff>
      <xdr:row>76</xdr:row>
      <xdr:rowOff>0</xdr:rowOff>
    </xdr:from>
    <xdr:ext cx="2476500" cy="2219326"/>
    <xdr:sp macro="" textlink="">
      <xdr:nvSpPr>
        <xdr:cNvPr id="2" name="テキスト ボックス 1"/>
        <xdr:cNvSpPr txBox="1"/>
      </xdr:nvSpPr>
      <xdr:spPr>
        <a:xfrm>
          <a:off x="7709807" y="17535525"/>
          <a:ext cx="2476500" cy="2219326"/>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a:latin typeface="HG丸ｺﾞｼｯｸM-PRO" panose="020F0600000000000000" pitchFamily="50" charset="-128"/>
              <a:ea typeface="HG丸ｺﾞｼｯｸM-PRO" panose="020F0600000000000000" pitchFamily="50" charset="-128"/>
            </a:rPr>
            <a:t>網掛けは印刷に反映されませんので、</a:t>
          </a:r>
          <a:endParaRPr kumimoji="1" lang="en-US" altLang="ja-JP" sz="1600">
            <a:latin typeface="HG丸ｺﾞｼｯｸM-PRO" panose="020F0600000000000000" pitchFamily="50" charset="-128"/>
            <a:ea typeface="HG丸ｺﾞｼｯｸM-PRO" panose="020F0600000000000000" pitchFamily="50" charset="-128"/>
          </a:endParaRPr>
        </a:p>
        <a:p>
          <a:r>
            <a:rPr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設定を変えずにそのまま印刷してください。</a:t>
          </a:r>
          <a:endParaRPr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両面印刷してください。</a:t>
          </a:r>
          <a:endParaRPr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10</xdr:col>
      <xdr:colOff>95249</xdr:colOff>
      <xdr:row>40</xdr:row>
      <xdr:rowOff>9525</xdr:rowOff>
    </xdr:from>
    <xdr:ext cx="3314701" cy="752475"/>
    <xdr:sp macro="" textlink="">
      <xdr:nvSpPr>
        <xdr:cNvPr id="3" name="テキスト ボックス 2"/>
        <xdr:cNvSpPr txBox="1"/>
      </xdr:nvSpPr>
      <xdr:spPr>
        <a:xfrm>
          <a:off x="7505699" y="9658350"/>
          <a:ext cx="3314701" cy="752475"/>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a:latin typeface="HG丸ｺﾞｼｯｸM-PRO" panose="020F0600000000000000" pitchFamily="50" charset="-128"/>
              <a:ea typeface="HG丸ｺﾞｼｯｸM-PRO" panose="020F0600000000000000" pitchFamily="50" charset="-128"/>
            </a:rPr>
            <a:t>ここから下が裏面となります。</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そのまま記入してください。</a:t>
          </a:r>
          <a:endParaRPr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11</xdr:row>
      <xdr:rowOff>9525</xdr:rowOff>
    </xdr:from>
    <xdr:to>
      <xdr:col>1</xdr:col>
      <xdr:colOff>1019175</xdr:colOff>
      <xdr:row>12</xdr:row>
      <xdr:rowOff>200025</xdr:rowOff>
    </xdr:to>
    <xdr:sp macro="" textlink="">
      <xdr:nvSpPr>
        <xdr:cNvPr id="2141" name="AutoShape 1"/>
        <xdr:cNvSpPr>
          <a:spLocks noChangeArrowheads="1"/>
        </xdr:cNvSpPr>
      </xdr:nvSpPr>
      <xdr:spPr bwMode="auto">
        <a:xfrm>
          <a:off x="38100" y="3090655"/>
          <a:ext cx="1345510" cy="4389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9</xdr:col>
      <xdr:colOff>342900</xdr:colOff>
      <xdr:row>26</xdr:row>
      <xdr:rowOff>28575</xdr:rowOff>
    </xdr:from>
    <xdr:ext cx="2019300" cy="1771650"/>
    <xdr:sp macro="" textlink="">
      <xdr:nvSpPr>
        <xdr:cNvPr id="6" name="テキスト ボックス 5"/>
        <xdr:cNvSpPr txBox="1"/>
      </xdr:nvSpPr>
      <xdr:spPr>
        <a:xfrm>
          <a:off x="7715250" y="6953250"/>
          <a:ext cx="2019300" cy="1771650"/>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a:latin typeface="HG丸ｺﾞｼｯｸM-PRO" panose="020F0600000000000000" pitchFamily="50" charset="-128"/>
              <a:ea typeface="HG丸ｺﾞｼｯｸM-PRO" panose="020F0600000000000000" pitchFamily="50" charset="-128"/>
            </a:rPr>
            <a:t>黄色網掛けは印刷</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に反映されません</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ので、設定を変え</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ずにそのまま印刷</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22</xdr:col>
      <xdr:colOff>47625</xdr:colOff>
      <xdr:row>53</xdr:row>
      <xdr:rowOff>9525</xdr:rowOff>
    </xdr:from>
    <xdr:ext cx="2019300" cy="1771650"/>
    <xdr:sp macro="" textlink="">
      <xdr:nvSpPr>
        <xdr:cNvPr id="5" name="テキスト ボックス 4"/>
        <xdr:cNvSpPr txBox="1"/>
      </xdr:nvSpPr>
      <xdr:spPr>
        <a:xfrm>
          <a:off x="7134225" y="8382000"/>
          <a:ext cx="2019300" cy="1771650"/>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a:latin typeface="HG丸ｺﾞｼｯｸM-PRO" panose="020F0600000000000000" pitchFamily="50" charset="-128"/>
              <a:ea typeface="HG丸ｺﾞｼｯｸM-PRO" panose="020F0600000000000000" pitchFamily="50" charset="-128"/>
            </a:rPr>
            <a:t>黄色網掛けは印刷</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に反映されません</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ので、設定を変え</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ずにそのまま印刷</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extLst>
          <a:ext uri="{909E8E84-426E-40DD-AFC4-6F175D3DCCD1}">
            <a14:hiddenFill xmlns:a14="http://schemas.microsoft.com/office/drawing/2010/main">
              <a:solidFill>
                <a:srgbClr val="FFFFFF"/>
              </a:solidFill>
            </a14:hiddenFill>
          </a:ext>
        </a:ex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L81"/>
  <sheetViews>
    <sheetView tabSelected="1" view="pageBreakPreview" zoomScale="70" zoomScaleNormal="110" zoomScaleSheetLayoutView="70" workbookViewId="0">
      <selection activeCell="C8" sqref="C8:F8"/>
    </sheetView>
  </sheetViews>
  <sheetFormatPr defaultRowHeight="13.5" x14ac:dyDescent="0.15"/>
  <cols>
    <col min="1" max="1" width="5.875" style="28" customWidth="1"/>
    <col min="2" max="2" width="12.625" style="28" customWidth="1"/>
    <col min="3" max="3" width="14.125" style="28" customWidth="1"/>
    <col min="4" max="4" width="13.125" style="28" customWidth="1"/>
    <col min="5" max="5" width="9.125" style="28" customWidth="1"/>
    <col min="6" max="6" width="8.125" style="28" customWidth="1"/>
    <col min="7" max="7" width="7.5" style="28" customWidth="1"/>
    <col min="8" max="8" width="7.375" style="28" customWidth="1"/>
    <col min="9" max="9" width="12.75" style="28" customWidth="1"/>
    <col min="10" max="10" width="6.625" style="28" customWidth="1"/>
    <col min="11" max="16384" width="9" style="28"/>
  </cols>
  <sheetData>
    <row r="1" spans="1:10" ht="21" customHeight="1" x14ac:dyDescent="0.15">
      <c r="A1" s="231" t="s">
        <v>314</v>
      </c>
      <c r="B1" s="231"/>
      <c r="C1" s="231"/>
      <c r="D1" s="231"/>
      <c r="E1" s="231"/>
      <c r="F1" s="231"/>
      <c r="G1" s="231"/>
      <c r="H1" s="231"/>
      <c r="I1" s="224" t="s">
        <v>61</v>
      </c>
      <c r="J1" s="225"/>
    </row>
    <row r="2" spans="1:10" ht="21" customHeight="1" thickBot="1" x14ac:dyDescent="0.2">
      <c r="A2" s="231"/>
      <c r="B2" s="231"/>
      <c r="C2" s="231"/>
      <c r="D2" s="231"/>
      <c r="E2" s="231"/>
      <c r="F2" s="231"/>
      <c r="G2" s="231"/>
      <c r="H2" s="231"/>
      <c r="I2" s="226"/>
      <c r="J2" s="227"/>
    </row>
    <row r="3" spans="1:10" ht="21" customHeight="1" x14ac:dyDescent="0.15">
      <c r="A3" s="223" t="s">
        <v>315</v>
      </c>
      <c r="B3" s="223"/>
      <c r="C3" s="223"/>
      <c r="D3" s="223"/>
      <c r="E3" s="223"/>
      <c r="F3" s="223"/>
      <c r="G3" s="223"/>
      <c r="H3" s="223"/>
      <c r="I3" s="61"/>
      <c r="J3" s="61"/>
    </row>
    <row r="4" spans="1:10" ht="14.25" thickBot="1" x14ac:dyDescent="0.2"/>
    <row r="5" spans="1:10" ht="23.25" customHeight="1" x14ac:dyDescent="0.15">
      <c r="A5" s="205" t="s">
        <v>62</v>
      </c>
      <c r="B5" s="206"/>
      <c r="C5" s="181"/>
      <c r="D5" s="181"/>
      <c r="E5" s="181"/>
      <c r="F5" s="181"/>
      <c r="G5" s="181"/>
      <c r="H5" s="181"/>
      <c r="I5" s="181"/>
      <c r="J5" s="182"/>
    </row>
    <row r="6" spans="1:10" ht="23.25" customHeight="1" x14ac:dyDescent="0.15">
      <c r="A6" s="230" t="s">
        <v>35</v>
      </c>
      <c r="B6" s="222"/>
      <c r="C6" s="183"/>
      <c r="D6" s="183"/>
      <c r="E6" s="183"/>
      <c r="F6" s="183"/>
      <c r="G6" s="183"/>
      <c r="H6" s="183"/>
      <c r="I6" s="183"/>
      <c r="J6" s="184"/>
    </row>
    <row r="7" spans="1:10" ht="23.25" customHeight="1" x14ac:dyDescent="0.15">
      <c r="A7" s="230"/>
      <c r="B7" s="222"/>
      <c r="C7" s="183"/>
      <c r="D7" s="183"/>
      <c r="E7" s="183"/>
      <c r="F7" s="183"/>
      <c r="G7" s="183"/>
      <c r="H7" s="183"/>
      <c r="I7" s="183"/>
      <c r="J7" s="184"/>
    </row>
    <row r="8" spans="1:10" ht="23.25" customHeight="1" x14ac:dyDescent="0.15">
      <c r="A8" s="230" t="s">
        <v>0</v>
      </c>
      <c r="B8" s="222"/>
      <c r="C8" s="258" t="s">
        <v>105</v>
      </c>
      <c r="D8" s="259"/>
      <c r="E8" s="259"/>
      <c r="F8" s="260"/>
      <c r="G8" s="221" t="s">
        <v>313</v>
      </c>
      <c r="H8" s="222"/>
      <c r="I8" s="242"/>
      <c r="J8" s="243"/>
    </row>
    <row r="9" spans="1:10" ht="23.25" customHeight="1" x14ac:dyDescent="0.15">
      <c r="A9" s="230"/>
      <c r="B9" s="222"/>
      <c r="C9" s="261" t="s">
        <v>457</v>
      </c>
      <c r="D9" s="262"/>
      <c r="E9" s="262"/>
      <c r="F9" s="263"/>
      <c r="G9" s="222"/>
      <c r="H9" s="222"/>
      <c r="I9" s="238" t="s">
        <v>106</v>
      </c>
      <c r="J9" s="239"/>
    </row>
    <row r="10" spans="1:10" ht="29.25" customHeight="1" x14ac:dyDescent="0.15">
      <c r="A10" s="236" t="s">
        <v>25</v>
      </c>
      <c r="B10" s="237"/>
      <c r="C10" s="267" t="s">
        <v>107</v>
      </c>
      <c r="D10" s="216"/>
      <c r="E10" s="216"/>
      <c r="F10" s="216"/>
      <c r="G10" s="216"/>
      <c r="H10" s="216"/>
      <c r="I10" s="216"/>
      <c r="J10" s="268"/>
    </row>
    <row r="11" spans="1:10" ht="29.25" customHeight="1" x14ac:dyDescent="0.15">
      <c r="A11" s="236"/>
      <c r="B11" s="237"/>
      <c r="C11" s="269"/>
      <c r="D11" s="270"/>
      <c r="E11" s="270"/>
      <c r="F11" s="270"/>
      <c r="G11" s="270"/>
      <c r="H11" s="270"/>
      <c r="I11" s="270"/>
      <c r="J11" s="271"/>
    </row>
    <row r="12" spans="1:10" ht="29.25" customHeight="1" x14ac:dyDescent="0.15">
      <c r="A12" s="236"/>
      <c r="B12" s="237"/>
      <c r="C12" s="218"/>
      <c r="D12" s="219"/>
      <c r="E12" s="219"/>
      <c r="F12" s="219"/>
      <c r="G12" s="219"/>
      <c r="H12" s="219"/>
      <c r="I12" s="219"/>
      <c r="J12" s="272"/>
    </row>
    <row r="13" spans="1:10" ht="19.5" customHeight="1" x14ac:dyDescent="0.15">
      <c r="A13" s="232" t="s">
        <v>55</v>
      </c>
      <c r="B13" s="233"/>
      <c r="C13" s="240"/>
      <c r="D13" s="240"/>
      <c r="E13" s="172" t="s">
        <v>56</v>
      </c>
      <c r="F13" s="173"/>
      <c r="G13" s="240"/>
      <c r="H13" s="240"/>
      <c r="I13" s="240"/>
      <c r="J13" s="241"/>
    </row>
    <row r="14" spans="1:10" ht="19.5" customHeight="1" x14ac:dyDescent="0.15">
      <c r="A14" s="232"/>
      <c r="B14" s="233"/>
      <c r="C14" s="240"/>
      <c r="D14" s="240"/>
      <c r="E14" s="174"/>
      <c r="F14" s="175"/>
      <c r="G14" s="240"/>
      <c r="H14" s="240"/>
      <c r="I14" s="240"/>
      <c r="J14" s="241"/>
    </row>
    <row r="15" spans="1:10" ht="19.5" customHeight="1" x14ac:dyDescent="0.15">
      <c r="A15" s="232" t="s">
        <v>54</v>
      </c>
      <c r="B15" s="233"/>
      <c r="C15" s="276" t="s">
        <v>65</v>
      </c>
      <c r="D15" s="277"/>
      <c r="E15" s="277"/>
      <c r="F15" s="277"/>
      <c r="G15" s="277"/>
      <c r="H15" s="277"/>
      <c r="I15" s="277"/>
      <c r="J15" s="278"/>
    </row>
    <row r="16" spans="1:10" ht="19.5" customHeight="1" x14ac:dyDescent="0.15">
      <c r="A16" s="232"/>
      <c r="B16" s="233"/>
      <c r="C16" s="279"/>
      <c r="D16" s="280"/>
      <c r="E16" s="280"/>
      <c r="F16" s="280"/>
      <c r="G16" s="280"/>
      <c r="H16" s="280"/>
      <c r="I16" s="280"/>
      <c r="J16" s="281"/>
    </row>
    <row r="17" spans="1:10" ht="19.5" customHeight="1" thickBot="1" x14ac:dyDescent="0.2">
      <c r="A17" s="234"/>
      <c r="B17" s="235"/>
      <c r="C17" s="273" t="s">
        <v>64</v>
      </c>
      <c r="D17" s="274"/>
      <c r="E17" s="274"/>
      <c r="F17" s="274"/>
      <c r="G17" s="274"/>
      <c r="H17" s="274"/>
      <c r="I17" s="274"/>
      <c r="J17" s="275"/>
    </row>
    <row r="18" spans="1:10" ht="27.75" customHeight="1" x14ac:dyDescent="0.15">
      <c r="A18" s="207" t="s">
        <v>39</v>
      </c>
      <c r="B18" s="51" t="s">
        <v>29</v>
      </c>
      <c r="C18" s="206" t="s">
        <v>40</v>
      </c>
      <c r="D18" s="206"/>
      <c r="E18" s="206"/>
      <c r="F18" s="206"/>
      <c r="G18" s="206"/>
      <c r="H18" s="206"/>
      <c r="I18" s="179" t="s">
        <v>53</v>
      </c>
      <c r="J18" s="180"/>
    </row>
    <row r="19" spans="1:10" ht="18" customHeight="1" x14ac:dyDescent="0.15">
      <c r="A19" s="208"/>
      <c r="B19" s="212" t="s">
        <v>63</v>
      </c>
      <c r="C19" s="215"/>
      <c r="D19" s="216"/>
      <c r="E19" s="216"/>
      <c r="F19" s="216"/>
      <c r="G19" s="216"/>
      <c r="H19" s="217"/>
      <c r="I19" s="203" t="s">
        <v>101</v>
      </c>
      <c r="J19" s="204"/>
    </row>
    <row r="20" spans="1:10" ht="18" customHeight="1" x14ac:dyDescent="0.15">
      <c r="A20" s="209"/>
      <c r="B20" s="213"/>
      <c r="C20" s="218"/>
      <c r="D20" s="219"/>
      <c r="E20" s="219"/>
      <c r="F20" s="219"/>
      <c r="G20" s="219"/>
      <c r="H20" s="220"/>
      <c r="I20" s="228" t="s">
        <v>102</v>
      </c>
      <c r="J20" s="229"/>
    </row>
    <row r="21" spans="1:10" ht="18" customHeight="1" x14ac:dyDescent="0.15">
      <c r="A21" s="209"/>
      <c r="B21" s="212" t="s">
        <v>227</v>
      </c>
      <c r="C21" s="215"/>
      <c r="D21" s="216"/>
      <c r="E21" s="216"/>
      <c r="F21" s="216"/>
      <c r="G21" s="216"/>
      <c r="H21" s="217"/>
      <c r="I21" s="203" t="s">
        <v>101</v>
      </c>
      <c r="J21" s="204"/>
    </row>
    <row r="22" spans="1:10" ht="18" customHeight="1" x14ac:dyDescent="0.15">
      <c r="A22" s="209"/>
      <c r="B22" s="213"/>
      <c r="C22" s="218"/>
      <c r="D22" s="219"/>
      <c r="E22" s="219"/>
      <c r="F22" s="219"/>
      <c r="G22" s="219"/>
      <c r="H22" s="220"/>
      <c r="I22" s="228" t="s">
        <v>103</v>
      </c>
      <c r="J22" s="229"/>
    </row>
    <row r="23" spans="1:10" ht="18" customHeight="1" x14ac:dyDescent="0.15">
      <c r="A23" s="210"/>
      <c r="B23" s="212"/>
      <c r="C23" s="215"/>
      <c r="D23" s="216"/>
      <c r="E23" s="216"/>
      <c r="F23" s="216"/>
      <c r="G23" s="216"/>
      <c r="H23" s="217"/>
      <c r="I23" s="203" t="s">
        <v>101</v>
      </c>
      <c r="J23" s="204"/>
    </row>
    <row r="24" spans="1:10" ht="18" customHeight="1" thickBot="1" x14ac:dyDescent="0.2">
      <c r="A24" s="211"/>
      <c r="B24" s="214"/>
      <c r="C24" s="218"/>
      <c r="D24" s="219"/>
      <c r="E24" s="219"/>
      <c r="F24" s="219"/>
      <c r="G24" s="219"/>
      <c r="H24" s="220"/>
      <c r="I24" s="228" t="s">
        <v>103</v>
      </c>
      <c r="J24" s="229"/>
    </row>
    <row r="25" spans="1:10" ht="24" customHeight="1" x14ac:dyDescent="0.15">
      <c r="A25" s="207" t="s">
        <v>46</v>
      </c>
      <c r="B25" s="264" t="s">
        <v>47</v>
      </c>
      <c r="C25" s="265"/>
      <c r="D25" s="265"/>
      <c r="E25" s="265"/>
      <c r="F25" s="266"/>
      <c r="G25" s="132" t="s">
        <v>48</v>
      </c>
      <c r="H25" s="132" t="s">
        <v>50</v>
      </c>
      <c r="I25" s="179" t="s">
        <v>53</v>
      </c>
      <c r="J25" s="180"/>
    </row>
    <row r="26" spans="1:10" ht="18" customHeight="1" x14ac:dyDescent="0.15">
      <c r="A26" s="208"/>
      <c r="B26" s="246"/>
      <c r="C26" s="247"/>
      <c r="D26" s="247"/>
      <c r="E26" s="247"/>
      <c r="F26" s="248"/>
      <c r="G26" s="244"/>
      <c r="H26" s="244"/>
      <c r="I26" s="203" t="s">
        <v>101</v>
      </c>
      <c r="J26" s="204"/>
    </row>
    <row r="27" spans="1:10" ht="18" customHeight="1" x14ac:dyDescent="0.15">
      <c r="A27" s="209"/>
      <c r="B27" s="249"/>
      <c r="C27" s="250"/>
      <c r="D27" s="250"/>
      <c r="E27" s="250"/>
      <c r="F27" s="251"/>
      <c r="G27" s="245"/>
      <c r="H27" s="245"/>
      <c r="I27" s="228" t="s">
        <v>103</v>
      </c>
      <c r="J27" s="229"/>
    </row>
    <row r="28" spans="1:10" ht="18" customHeight="1" x14ac:dyDescent="0.15">
      <c r="A28" s="209"/>
      <c r="B28" s="246"/>
      <c r="C28" s="247"/>
      <c r="D28" s="247"/>
      <c r="E28" s="247"/>
      <c r="F28" s="248"/>
      <c r="G28" s="244"/>
      <c r="H28" s="244"/>
      <c r="I28" s="203" t="s">
        <v>101</v>
      </c>
      <c r="J28" s="204"/>
    </row>
    <row r="29" spans="1:10" ht="18" customHeight="1" x14ac:dyDescent="0.15">
      <c r="A29" s="209"/>
      <c r="B29" s="249"/>
      <c r="C29" s="250"/>
      <c r="D29" s="250"/>
      <c r="E29" s="250"/>
      <c r="F29" s="251"/>
      <c r="G29" s="245"/>
      <c r="H29" s="245"/>
      <c r="I29" s="228" t="s">
        <v>102</v>
      </c>
      <c r="J29" s="229"/>
    </row>
    <row r="30" spans="1:10" ht="18" customHeight="1" x14ac:dyDescent="0.15">
      <c r="A30" s="209"/>
      <c r="B30" s="246"/>
      <c r="C30" s="247"/>
      <c r="D30" s="247"/>
      <c r="E30" s="247"/>
      <c r="F30" s="248"/>
      <c r="G30" s="244"/>
      <c r="H30" s="244"/>
      <c r="I30" s="203" t="s">
        <v>101</v>
      </c>
      <c r="J30" s="204"/>
    </row>
    <row r="31" spans="1:10" ht="18" customHeight="1" x14ac:dyDescent="0.15">
      <c r="A31" s="209"/>
      <c r="B31" s="249"/>
      <c r="C31" s="250"/>
      <c r="D31" s="250"/>
      <c r="E31" s="250"/>
      <c r="F31" s="251"/>
      <c r="G31" s="245"/>
      <c r="H31" s="245"/>
      <c r="I31" s="228" t="s">
        <v>102</v>
      </c>
      <c r="J31" s="229"/>
    </row>
    <row r="32" spans="1:10" ht="18" customHeight="1" x14ac:dyDescent="0.15">
      <c r="A32" s="210"/>
      <c r="B32" s="124"/>
      <c r="C32" s="125"/>
      <c r="D32" s="125"/>
      <c r="E32" s="125"/>
      <c r="F32" s="126"/>
      <c r="G32" s="130"/>
      <c r="H32" s="130"/>
      <c r="I32" s="203" t="s">
        <v>101</v>
      </c>
      <c r="J32" s="204"/>
    </row>
    <row r="33" spans="1:10" ht="18" customHeight="1" x14ac:dyDescent="0.15">
      <c r="A33" s="210"/>
      <c r="B33" s="127"/>
      <c r="C33" s="128"/>
      <c r="D33" s="128"/>
      <c r="E33" s="128"/>
      <c r="F33" s="129"/>
      <c r="G33" s="131"/>
      <c r="H33" s="131"/>
      <c r="I33" s="228" t="s">
        <v>323</v>
      </c>
      <c r="J33" s="229"/>
    </row>
    <row r="34" spans="1:10" ht="18" customHeight="1" x14ac:dyDescent="0.15">
      <c r="A34" s="210"/>
      <c r="B34" s="133"/>
      <c r="C34" s="134"/>
      <c r="D34" s="134"/>
      <c r="E34" s="134"/>
      <c r="F34" s="116"/>
      <c r="G34" s="115"/>
      <c r="H34" s="115"/>
      <c r="I34" s="203" t="s">
        <v>101</v>
      </c>
      <c r="J34" s="204"/>
    </row>
    <row r="35" spans="1:10" ht="18" customHeight="1" thickBot="1" x14ac:dyDescent="0.2">
      <c r="A35" s="211"/>
      <c r="B35" s="137"/>
      <c r="C35" s="138"/>
      <c r="D35" s="138"/>
      <c r="E35" s="138"/>
      <c r="F35" s="139"/>
      <c r="G35" s="140"/>
      <c r="H35" s="140"/>
      <c r="I35" s="252" t="s">
        <v>323</v>
      </c>
      <c r="J35" s="253"/>
    </row>
    <row r="36" spans="1:10" ht="11.25" customHeight="1" x14ac:dyDescent="0.15"/>
    <row r="37" spans="1:10" ht="16.5" customHeight="1" x14ac:dyDescent="0.15">
      <c r="B37" s="48" t="s">
        <v>51</v>
      </c>
      <c r="C37" s="48"/>
      <c r="D37" s="48"/>
      <c r="E37" s="48"/>
      <c r="F37" s="48"/>
      <c r="G37" s="48"/>
      <c r="H37" s="48"/>
      <c r="I37" s="254" t="s">
        <v>28</v>
      </c>
      <c r="J37" s="254"/>
    </row>
    <row r="38" spans="1:10" ht="16.5" customHeight="1" x14ac:dyDescent="0.15">
      <c r="B38" s="178" t="s">
        <v>59</v>
      </c>
      <c r="C38" s="178"/>
      <c r="D38" s="178"/>
      <c r="E38" s="178"/>
      <c r="F38" s="178"/>
      <c r="G38" s="178"/>
      <c r="H38" s="178"/>
      <c r="I38" s="178"/>
      <c r="J38" s="178"/>
    </row>
    <row r="39" spans="1:10" ht="16.5" customHeight="1" x14ac:dyDescent="0.15">
      <c r="B39" s="178" t="s">
        <v>60</v>
      </c>
      <c r="C39" s="178"/>
      <c r="D39" s="178"/>
      <c r="E39" s="178"/>
      <c r="F39" s="178"/>
      <c r="G39" s="178"/>
      <c r="H39" s="178"/>
      <c r="I39" s="178"/>
      <c r="J39" s="178"/>
    </row>
    <row r="40" spans="1:10" ht="16.5" customHeight="1" x14ac:dyDescent="0.15">
      <c r="B40" s="28" t="s">
        <v>330</v>
      </c>
    </row>
    <row r="41" spans="1:10" ht="13.5" customHeight="1" x14ac:dyDescent="0.15">
      <c r="A41" s="185" t="s">
        <v>245</v>
      </c>
      <c r="B41" s="186"/>
      <c r="C41" s="191"/>
      <c r="D41" s="192"/>
      <c r="E41" s="192"/>
      <c r="F41" s="192"/>
      <c r="G41" s="192"/>
      <c r="H41" s="192"/>
      <c r="I41" s="192"/>
      <c r="J41" s="193"/>
    </row>
    <row r="42" spans="1:10" ht="13.5" customHeight="1" x14ac:dyDescent="0.15">
      <c r="A42" s="187"/>
      <c r="B42" s="188"/>
      <c r="C42" s="194"/>
      <c r="D42" s="195"/>
      <c r="E42" s="195"/>
      <c r="F42" s="195"/>
      <c r="G42" s="195"/>
      <c r="H42" s="195"/>
      <c r="I42" s="195"/>
      <c r="J42" s="196"/>
    </row>
    <row r="43" spans="1:10" ht="13.5" customHeight="1" x14ac:dyDescent="0.15">
      <c r="A43" s="187"/>
      <c r="B43" s="188"/>
      <c r="C43" s="194"/>
      <c r="D43" s="195"/>
      <c r="E43" s="195"/>
      <c r="F43" s="195"/>
      <c r="G43" s="195"/>
      <c r="H43" s="195"/>
      <c r="I43" s="195"/>
      <c r="J43" s="196"/>
    </row>
    <row r="44" spans="1:10" ht="13.5" customHeight="1" x14ac:dyDescent="0.15">
      <c r="A44" s="187"/>
      <c r="B44" s="188"/>
      <c r="C44" s="194"/>
      <c r="D44" s="195"/>
      <c r="E44" s="195"/>
      <c r="F44" s="195"/>
      <c r="G44" s="195"/>
      <c r="H44" s="195"/>
      <c r="I44" s="195"/>
      <c r="J44" s="196"/>
    </row>
    <row r="45" spans="1:10" ht="13.5" customHeight="1" x14ac:dyDescent="0.15">
      <c r="A45" s="187"/>
      <c r="B45" s="188"/>
      <c r="C45" s="194"/>
      <c r="D45" s="195"/>
      <c r="E45" s="195"/>
      <c r="F45" s="195"/>
      <c r="G45" s="195"/>
      <c r="H45" s="195"/>
      <c r="I45" s="195"/>
      <c r="J45" s="196"/>
    </row>
    <row r="46" spans="1:10" ht="13.5" customHeight="1" x14ac:dyDescent="0.15">
      <c r="A46" s="187"/>
      <c r="B46" s="188"/>
      <c r="C46" s="194"/>
      <c r="D46" s="195"/>
      <c r="E46" s="195"/>
      <c r="F46" s="195"/>
      <c r="G46" s="195"/>
      <c r="H46" s="195"/>
      <c r="I46" s="195"/>
      <c r="J46" s="196"/>
    </row>
    <row r="47" spans="1:10" ht="13.5" customHeight="1" x14ac:dyDescent="0.15">
      <c r="A47" s="187"/>
      <c r="B47" s="188"/>
      <c r="C47" s="194"/>
      <c r="D47" s="195"/>
      <c r="E47" s="195"/>
      <c r="F47" s="195"/>
      <c r="G47" s="195"/>
      <c r="H47" s="195"/>
      <c r="I47" s="195"/>
      <c r="J47" s="196"/>
    </row>
    <row r="48" spans="1:10" ht="13.5" customHeight="1" x14ac:dyDescent="0.15">
      <c r="A48" s="187"/>
      <c r="B48" s="188"/>
      <c r="C48" s="194"/>
      <c r="D48" s="195"/>
      <c r="E48" s="195"/>
      <c r="F48" s="195"/>
      <c r="G48" s="195"/>
      <c r="H48" s="195"/>
      <c r="I48" s="195"/>
      <c r="J48" s="196"/>
    </row>
    <row r="49" spans="1:10" ht="13.5" customHeight="1" x14ac:dyDescent="0.15">
      <c r="A49" s="187"/>
      <c r="B49" s="188"/>
      <c r="C49" s="194"/>
      <c r="D49" s="195"/>
      <c r="E49" s="195"/>
      <c r="F49" s="195"/>
      <c r="G49" s="195"/>
      <c r="H49" s="195"/>
      <c r="I49" s="195"/>
      <c r="J49" s="196"/>
    </row>
    <row r="50" spans="1:10" ht="13.5" customHeight="1" x14ac:dyDescent="0.15">
      <c r="A50" s="187"/>
      <c r="B50" s="188"/>
      <c r="C50" s="194"/>
      <c r="D50" s="195"/>
      <c r="E50" s="195"/>
      <c r="F50" s="195"/>
      <c r="G50" s="195"/>
      <c r="H50" s="195"/>
      <c r="I50" s="195"/>
      <c r="J50" s="196"/>
    </row>
    <row r="51" spans="1:10" ht="13.5" customHeight="1" x14ac:dyDescent="0.15">
      <c r="A51" s="187"/>
      <c r="B51" s="188"/>
      <c r="C51" s="194"/>
      <c r="D51" s="195"/>
      <c r="E51" s="195"/>
      <c r="F51" s="195"/>
      <c r="G51" s="195"/>
      <c r="H51" s="195"/>
      <c r="I51" s="195"/>
      <c r="J51" s="196"/>
    </row>
    <row r="52" spans="1:10" ht="13.5" customHeight="1" x14ac:dyDescent="0.15">
      <c r="A52" s="187"/>
      <c r="B52" s="188"/>
      <c r="C52" s="194"/>
      <c r="D52" s="195"/>
      <c r="E52" s="195"/>
      <c r="F52" s="195"/>
      <c r="G52" s="195"/>
      <c r="H52" s="195"/>
      <c r="I52" s="195"/>
      <c r="J52" s="196"/>
    </row>
    <row r="53" spans="1:10" ht="13.5" customHeight="1" x14ac:dyDescent="0.15">
      <c r="A53" s="187"/>
      <c r="B53" s="188"/>
      <c r="C53" s="194"/>
      <c r="D53" s="195"/>
      <c r="E53" s="195"/>
      <c r="F53" s="195"/>
      <c r="G53" s="195"/>
      <c r="H53" s="195"/>
      <c r="I53" s="195"/>
      <c r="J53" s="196"/>
    </row>
    <row r="54" spans="1:10" ht="13.5" customHeight="1" x14ac:dyDescent="0.15">
      <c r="A54" s="187"/>
      <c r="B54" s="188"/>
      <c r="C54" s="194"/>
      <c r="D54" s="195"/>
      <c r="E54" s="195"/>
      <c r="F54" s="195"/>
      <c r="G54" s="195"/>
      <c r="H54" s="195"/>
      <c r="I54" s="195"/>
      <c r="J54" s="196"/>
    </row>
    <row r="55" spans="1:10" ht="13.5" customHeight="1" x14ac:dyDescent="0.15">
      <c r="A55" s="187"/>
      <c r="B55" s="188"/>
      <c r="C55" s="194"/>
      <c r="D55" s="195"/>
      <c r="E55" s="195"/>
      <c r="F55" s="195"/>
      <c r="G55" s="195"/>
      <c r="H55" s="195"/>
      <c r="I55" s="195"/>
      <c r="J55" s="196"/>
    </row>
    <row r="56" spans="1:10" ht="13.5" customHeight="1" x14ac:dyDescent="0.15">
      <c r="A56" s="187"/>
      <c r="B56" s="188"/>
      <c r="C56" s="194"/>
      <c r="D56" s="195"/>
      <c r="E56" s="195"/>
      <c r="F56" s="195"/>
      <c r="G56" s="195"/>
      <c r="H56" s="195"/>
      <c r="I56" s="195"/>
      <c r="J56" s="196"/>
    </row>
    <row r="57" spans="1:10" ht="13.5" customHeight="1" x14ac:dyDescent="0.15">
      <c r="A57" s="187"/>
      <c r="B57" s="188"/>
      <c r="C57" s="194"/>
      <c r="D57" s="195"/>
      <c r="E57" s="195"/>
      <c r="F57" s="195"/>
      <c r="G57" s="195"/>
      <c r="H57" s="195"/>
      <c r="I57" s="195"/>
      <c r="J57" s="196"/>
    </row>
    <row r="58" spans="1:10" ht="13.5" customHeight="1" x14ac:dyDescent="0.15">
      <c r="A58" s="187"/>
      <c r="B58" s="188"/>
      <c r="C58" s="194"/>
      <c r="D58" s="195"/>
      <c r="E58" s="195"/>
      <c r="F58" s="195"/>
      <c r="G58" s="195"/>
      <c r="H58" s="195"/>
      <c r="I58" s="195"/>
      <c r="J58" s="196"/>
    </row>
    <row r="59" spans="1:10" ht="13.5" customHeight="1" x14ac:dyDescent="0.15">
      <c r="A59" s="187"/>
      <c r="B59" s="188"/>
      <c r="C59" s="194"/>
      <c r="D59" s="195"/>
      <c r="E59" s="195"/>
      <c r="F59" s="195"/>
      <c r="G59" s="195"/>
      <c r="H59" s="195"/>
      <c r="I59" s="195"/>
      <c r="J59" s="196"/>
    </row>
    <row r="60" spans="1:10" ht="13.5" customHeight="1" x14ac:dyDescent="0.15">
      <c r="A60" s="187"/>
      <c r="B60" s="188"/>
      <c r="C60" s="194"/>
      <c r="D60" s="195"/>
      <c r="E60" s="195"/>
      <c r="F60" s="195"/>
      <c r="G60" s="195"/>
      <c r="H60" s="195"/>
      <c r="I60" s="195"/>
      <c r="J60" s="196"/>
    </row>
    <row r="61" spans="1:10" ht="13.5" customHeight="1" x14ac:dyDescent="0.15">
      <c r="A61" s="187"/>
      <c r="B61" s="188"/>
      <c r="C61" s="194"/>
      <c r="D61" s="195"/>
      <c r="E61" s="195"/>
      <c r="F61" s="195"/>
      <c r="G61" s="195"/>
      <c r="H61" s="195"/>
      <c r="I61" s="195"/>
      <c r="J61" s="196"/>
    </row>
    <row r="62" spans="1:10" ht="13.5" customHeight="1" x14ac:dyDescent="0.15">
      <c r="A62" s="187"/>
      <c r="B62" s="188"/>
      <c r="C62" s="194"/>
      <c r="D62" s="195"/>
      <c r="E62" s="195"/>
      <c r="F62" s="195"/>
      <c r="G62" s="195"/>
      <c r="H62" s="195"/>
      <c r="I62" s="195"/>
      <c r="J62" s="196"/>
    </row>
    <row r="63" spans="1:10" ht="13.5" customHeight="1" x14ac:dyDescent="0.15">
      <c r="A63" s="187"/>
      <c r="B63" s="188"/>
      <c r="C63" s="194"/>
      <c r="D63" s="195"/>
      <c r="E63" s="195"/>
      <c r="F63" s="195"/>
      <c r="G63" s="195"/>
      <c r="H63" s="195"/>
      <c r="I63" s="195"/>
      <c r="J63" s="196"/>
    </row>
    <row r="64" spans="1:10" ht="13.5" customHeight="1" x14ac:dyDescent="0.15">
      <c r="A64" s="187"/>
      <c r="B64" s="188"/>
      <c r="C64" s="194"/>
      <c r="D64" s="195"/>
      <c r="E64" s="195"/>
      <c r="F64" s="195"/>
      <c r="G64" s="195"/>
      <c r="H64" s="195"/>
      <c r="I64" s="195"/>
      <c r="J64" s="196"/>
    </row>
    <row r="65" spans="1:12" ht="13.5" customHeight="1" x14ac:dyDescent="0.15">
      <c r="A65" s="187"/>
      <c r="B65" s="188"/>
      <c r="C65" s="194"/>
      <c r="D65" s="195"/>
      <c r="E65" s="195"/>
      <c r="F65" s="195"/>
      <c r="G65" s="195"/>
      <c r="H65" s="195"/>
      <c r="I65" s="195"/>
      <c r="J65" s="196"/>
    </row>
    <row r="66" spans="1:12" ht="13.5" customHeight="1" x14ac:dyDescent="0.15">
      <c r="A66" s="187"/>
      <c r="B66" s="188"/>
      <c r="C66" s="194"/>
      <c r="D66" s="195"/>
      <c r="E66" s="195"/>
      <c r="F66" s="195"/>
      <c r="G66" s="195"/>
      <c r="H66" s="195"/>
      <c r="I66" s="195"/>
      <c r="J66" s="196"/>
    </row>
    <row r="67" spans="1:12" ht="12" customHeight="1" x14ac:dyDescent="0.15">
      <c r="A67" s="187"/>
      <c r="B67" s="188"/>
      <c r="C67" s="194"/>
      <c r="D67" s="195"/>
      <c r="E67" s="195"/>
      <c r="F67" s="195"/>
      <c r="G67" s="195"/>
      <c r="H67" s="195"/>
      <c r="I67" s="195"/>
      <c r="J67" s="196"/>
    </row>
    <row r="68" spans="1:12" ht="13.5" customHeight="1" x14ac:dyDescent="0.15">
      <c r="A68" s="187"/>
      <c r="B68" s="188"/>
      <c r="C68" s="194"/>
      <c r="D68" s="195"/>
      <c r="E68" s="195"/>
      <c r="F68" s="195"/>
      <c r="G68" s="195"/>
      <c r="H68" s="195"/>
      <c r="I68" s="195"/>
      <c r="J68" s="196"/>
    </row>
    <row r="69" spans="1:12" ht="13.5" customHeight="1" x14ac:dyDescent="0.15">
      <c r="A69" s="187"/>
      <c r="B69" s="188"/>
      <c r="C69" s="194"/>
      <c r="D69" s="195"/>
      <c r="E69" s="195"/>
      <c r="F69" s="195"/>
      <c r="G69" s="195"/>
      <c r="H69" s="195"/>
      <c r="I69" s="195"/>
      <c r="J69" s="196"/>
      <c r="K69" s="28" t="s">
        <v>104</v>
      </c>
    </row>
    <row r="70" spans="1:12" ht="13.5" customHeight="1" x14ac:dyDescent="0.15">
      <c r="A70" s="189"/>
      <c r="B70" s="190"/>
      <c r="C70" s="197"/>
      <c r="D70" s="198"/>
      <c r="E70" s="198"/>
      <c r="F70" s="198"/>
      <c r="G70" s="198"/>
      <c r="H70" s="198"/>
      <c r="I70" s="198"/>
      <c r="J70" s="199"/>
      <c r="K70" s="62">
        <f>LEN(C41)</f>
        <v>0</v>
      </c>
      <c r="L70" s="63"/>
    </row>
    <row r="71" spans="1:12" ht="36.75" customHeight="1" x14ac:dyDescent="0.15">
      <c r="A71" s="200" t="s">
        <v>58</v>
      </c>
      <c r="B71" s="201"/>
      <c r="C71" s="201"/>
      <c r="D71" s="201"/>
      <c r="E71" s="201"/>
      <c r="F71" s="201"/>
      <c r="G71" s="201"/>
      <c r="H71" s="201"/>
      <c r="I71" s="201"/>
      <c r="J71" s="202"/>
      <c r="K71" s="64"/>
      <c r="L71" s="65"/>
    </row>
    <row r="72" spans="1:12" ht="36.75" customHeight="1" x14ac:dyDescent="0.15">
      <c r="A72" s="49" t="s">
        <v>57</v>
      </c>
      <c r="B72" s="255" t="s">
        <v>26</v>
      </c>
      <c r="C72" s="256"/>
      <c r="D72" s="257"/>
      <c r="E72" s="50" t="s">
        <v>2</v>
      </c>
      <c r="F72" s="176" t="s">
        <v>3</v>
      </c>
      <c r="G72" s="177"/>
      <c r="H72" s="50" t="s">
        <v>27</v>
      </c>
      <c r="I72" s="222" t="s">
        <v>4</v>
      </c>
      <c r="J72" s="222"/>
      <c r="K72" s="62"/>
      <c r="L72" s="63"/>
    </row>
    <row r="73" spans="1:12" ht="36" customHeight="1" x14ac:dyDescent="0.15">
      <c r="A73" s="36"/>
      <c r="B73" s="169" t="str">
        <f>IF(A73=0,"",VLOOKUP(A73,時間割!$B$5:$J$43,2,FALSE))</f>
        <v/>
      </c>
      <c r="C73" s="170"/>
      <c r="D73" s="171"/>
      <c r="E73" s="66" t="str">
        <f>IF($A73=0,"　Q",VLOOKUP($A73,時間割!$B$5:$J$43,5,FALSE))</f>
        <v>　Q</v>
      </c>
      <c r="F73" s="167" t="str">
        <f>IF($A73=0,"",VLOOKUP($A73,時間割!$B$5:$J$43,6,FALSE))</f>
        <v/>
      </c>
      <c r="G73" s="168"/>
      <c r="H73" s="67" t="str">
        <f>IF($A73=0,"",VLOOKUP($A73,時間割!$B$5:$J$43,4,FALSE))</f>
        <v/>
      </c>
      <c r="I73" s="282" t="str">
        <f>IF($A73=0,"",VLOOKUP($A73,時間割!$B$5:$J$43,9,FALSE))</f>
        <v/>
      </c>
      <c r="J73" s="282"/>
    </row>
    <row r="74" spans="1:12" ht="36" customHeight="1" x14ac:dyDescent="0.15">
      <c r="A74" s="36"/>
      <c r="B74" s="169" t="str">
        <f>IF(A74=0,"",VLOOKUP(A74,時間割!$B$5:$J$43,2,FALSE))</f>
        <v/>
      </c>
      <c r="C74" s="170"/>
      <c r="D74" s="171"/>
      <c r="E74" s="66" t="str">
        <f>IF($A74=0,"　Q",VLOOKUP($A74,時間割!$B$5:$J$43,5,FALSE))</f>
        <v>　Q</v>
      </c>
      <c r="F74" s="167" t="str">
        <f>IF($A74=0,"",VLOOKUP($A74,時間割!$B$5:$J$43,6,FALSE))</f>
        <v/>
      </c>
      <c r="G74" s="168"/>
      <c r="H74" s="123" t="str">
        <f>IF($A74=0,"",VLOOKUP($A74,時間割!$B$5:$J$43,4,FALSE))</f>
        <v/>
      </c>
      <c r="I74" s="282" t="str">
        <f>IF($A74=0,"",VLOOKUP($A74,時間割!$B$5:$J$43,9,FALSE))</f>
        <v/>
      </c>
      <c r="J74" s="282"/>
    </row>
    <row r="75" spans="1:12" ht="36" customHeight="1" x14ac:dyDescent="0.15">
      <c r="A75" s="36"/>
      <c r="B75" s="169" t="str">
        <f>IF(A75=0,"",VLOOKUP(A75,時間割!$B$5:$J$43,2,FALSE))</f>
        <v/>
      </c>
      <c r="C75" s="170"/>
      <c r="D75" s="171"/>
      <c r="E75" s="66" t="str">
        <f>IF($A75=0,"　Q",VLOOKUP($A75,時間割!$B$5:$J$43,5,FALSE))</f>
        <v>　Q</v>
      </c>
      <c r="F75" s="167" t="str">
        <f>IF($A75=0,"",VLOOKUP($A75,時間割!$B$5:$J$43,6,FALSE))</f>
        <v/>
      </c>
      <c r="G75" s="168"/>
      <c r="H75" s="123" t="str">
        <f>IF($A75=0,"",VLOOKUP($A75,時間割!$B$5:$J$43,4,FALSE))</f>
        <v/>
      </c>
      <c r="I75" s="282" t="str">
        <f>IF($A75=0,"",VLOOKUP($A75,時間割!$B$5:$J$43,9,FALSE))</f>
        <v/>
      </c>
      <c r="J75" s="282"/>
    </row>
    <row r="76" spans="1:12" ht="36" customHeight="1" x14ac:dyDescent="0.15">
      <c r="A76" s="36"/>
      <c r="B76" s="169" t="str">
        <f>IF(A76=0,"",VLOOKUP(A76,時間割!$B$5:$J$43,2,FALSE))</f>
        <v/>
      </c>
      <c r="C76" s="170"/>
      <c r="D76" s="171"/>
      <c r="E76" s="66" t="str">
        <f>IF($A76=0,"　Q",VLOOKUP($A76,時間割!$B$5:$J$43,5,FALSE))</f>
        <v>　Q</v>
      </c>
      <c r="F76" s="167" t="str">
        <f>IF($A76=0,"",VLOOKUP($A76,時間割!$B$5:$J$43,6,FALSE))</f>
        <v/>
      </c>
      <c r="G76" s="168"/>
      <c r="H76" s="123" t="str">
        <f>IF($A76=0,"",VLOOKUP($A76,時間割!$B$5:$J$43,4,FALSE))</f>
        <v/>
      </c>
      <c r="I76" s="282" t="str">
        <f>IF($A76=0,"",VLOOKUP($A76,時間割!$B$5:$J$43,9,FALSE))</f>
        <v/>
      </c>
      <c r="J76" s="282"/>
    </row>
    <row r="77" spans="1:12" ht="36" customHeight="1" x14ac:dyDescent="0.15">
      <c r="A77" s="36"/>
      <c r="B77" s="169" t="str">
        <f>IF(A77=0,"",VLOOKUP(A77,時間割!$B$5:$J$43,2,FALSE))</f>
        <v/>
      </c>
      <c r="C77" s="170"/>
      <c r="D77" s="171"/>
      <c r="E77" s="66" t="str">
        <f>IF($A77=0,"　Q",VLOOKUP($A77,時間割!$B$5:$J$43,5,FALSE))</f>
        <v>　Q</v>
      </c>
      <c r="F77" s="167" t="str">
        <f>IF($A77=0,"",VLOOKUP($A77,時間割!$B$5:$J$43,6,FALSE))</f>
        <v/>
      </c>
      <c r="G77" s="168"/>
      <c r="H77" s="123" t="str">
        <f>IF($A77=0,"",VLOOKUP($A77,時間割!$B$5:$J$43,4,FALSE))</f>
        <v/>
      </c>
      <c r="I77" s="282" t="str">
        <f>IF($A77=0,"",VLOOKUP($A77,時間割!$B$5:$J$43,9,FALSE))</f>
        <v/>
      </c>
      <c r="J77" s="282"/>
    </row>
    <row r="78" spans="1:12" ht="36" customHeight="1" x14ac:dyDescent="0.15">
      <c r="A78" s="36"/>
      <c r="B78" s="169" t="str">
        <f>IF(A78=0,"",VLOOKUP(A78,時間割!$B$5:$J$43,2,FALSE))</f>
        <v/>
      </c>
      <c r="C78" s="170"/>
      <c r="D78" s="171"/>
      <c r="E78" s="66" t="str">
        <f>IF($A78=0,"　Q",VLOOKUP($A78,時間割!$B$5:$J$43,5,FALSE))</f>
        <v>　Q</v>
      </c>
      <c r="F78" s="167" t="str">
        <f>IF($A78=0,"",VLOOKUP($A78,時間割!$B$5:$J$43,6,FALSE))</f>
        <v/>
      </c>
      <c r="G78" s="168"/>
      <c r="H78" s="123" t="str">
        <f>IF($A78=0,"",VLOOKUP($A78,時間割!$B$5:$J$43,4,FALSE))</f>
        <v/>
      </c>
      <c r="I78" s="282" t="str">
        <f>IF($A78=0,"",VLOOKUP($A78,時間割!$B$5:$J$43,9,FALSE))</f>
        <v/>
      </c>
      <c r="J78" s="282"/>
    </row>
    <row r="79" spans="1:12" ht="36" customHeight="1" x14ac:dyDescent="0.15">
      <c r="A79" s="36"/>
      <c r="B79" s="169" t="str">
        <f>IF(A79=0,"",VLOOKUP(A79,時間割!$B$5:$J$43,2,FALSE))</f>
        <v/>
      </c>
      <c r="C79" s="170"/>
      <c r="D79" s="171"/>
      <c r="E79" s="66" t="str">
        <f>IF($A79=0,"　Q",VLOOKUP($A79,時間割!$B$5:$J$43,5,FALSE))</f>
        <v>　Q</v>
      </c>
      <c r="F79" s="167" t="str">
        <f>IF($A79=0,"",VLOOKUP($A79,時間割!$B$5:$J$43,6,FALSE))</f>
        <v/>
      </c>
      <c r="G79" s="168"/>
      <c r="H79" s="123" t="str">
        <f>IF($A79=0,"",VLOOKUP($A79,時間割!$B$5:$J$43,4,FALSE))</f>
        <v/>
      </c>
      <c r="I79" s="282" t="str">
        <f>IF($A79=0,"",VLOOKUP($A79,時間割!$B$5:$J$43,9,FALSE))</f>
        <v/>
      </c>
      <c r="J79" s="282"/>
    </row>
    <row r="80" spans="1:12" ht="36" customHeight="1" x14ac:dyDescent="0.15">
      <c r="A80" s="36"/>
      <c r="B80" s="169" t="str">
        <f>IF(A80=0,"",VLOOKUP(A80,時間割!$B$5:$J$43,2,FALSE))</f>
        <v/>
      </c>
      <c r="C80" s="170"/>
      <c r="D80" s="171"/>
      <c r="E80" s="66" t="str">
        <f>IF($A80=0,"　Q",VLOOKUP($A80,時間割!$B$5:$J$43,5,FALSE))</f>
        <v>　Q</v>
      </c>
      <c r="F80" s="167" t="str">
        <f>IF($A80=0,"",VLOOKUP($A80,時間割!$B$5:$J$43,6,FALSE))</f>
        <v/>
      </c>
      <c r="G80" s="168"/>
      <c r="H80" s="123" t="str">
        <f>IF($A80=0,"",VLOOKUP($A80,時間割!$B$5:$J$43,4,FALSE))</f>
        <v/>
      </c>
      <c r="I80" s="282" t="str">
        <f>IF($A80=0,"",VLOOKUP($A80,時間割!$B$5:$J$43,9,FALSE))</f>
        <v/>
      </c>
      <c r="J80" s="282"/>
    </row>
    <row r="81" spans="1:10" ht="36" customHeight="1" x14ac:dyDescent="0.15">
      <c r="A81" s="36"/>
      <c r="B81" s="169" t="str">
        <f>IF(A81=0,"",VLOOKUP(A81,時間割!$B$5:$J$43,2,FALSE))</f>
        <v/>
      </c>
      <c r="C81" s="170"/>
      <c r="D81" s="171"/>
      <c r="E81" s="66" t="str">
        <f>IF($A81=0,"　Q",VLOOKUP($A81,時間割!$B$5:$J$43,5,FALSE))</f>
        <v>　Q</v>
      </c>
      <c r="F81" s="167" t="str">
        <f>IF($A81=0,"",VLOOKUP($A81,時間割!$B$5:$J$43,6,FALSE))</f>
        <v/>
      </c>
      <c r="G81" s="168"/>
      <c r="H81" s="123" t="str">
        <f>IF($A81=0,"",VLOOKUP($A81,時間割!$B$5:$J$43,4,FALSE))</f>
        <v/>
      </c>
      <c r="I81" s="282" t="str">
        <f>IF($A81=0,"",VLOOKUP($A81,時間割!$B$5:$J$43,9,FALSE))</f>
        <v/>
      </c>
      <c r="J81" s="282"/>
    </row>
  </sheetData>
  <sheetProtection algorithmName="SHA-512" hashValue="YXLrstSag68c+a40ixHSij1rvGWWjas39Z6laUATowTJKUxNCtRn5318u/hJ2OIt3cF4MAKGGNCy/GyVOO/drQ==" saltValue="qVTMUTVmyZzTfrOQZ4XCTA==" spinCount="100000" sheet="1" objects="1" scenarios="1" selectLockedCells="1"/>
  <mergeCells count="97">
    <mergeCell ref="F79:G79"/>
    <mergeCell ref="F80:G80"/>
    <mergeCell ref="F81:G81"/>
    <mergeCell ref="I72:J72"/>
    <mergeCell ref="I73:J73"/>
    <mergeCell ref="I74:J74"/>
    <mergeCell ref="I75:J75"/>
    <mergeCell ref="I76:J76"/>
    <mergeCell ref="I77:J77"/>
    <mergeCell ref="I78:J78"/>
    <mergeCell ref="I79:J79"/>
    <mergeCell ref="I80:J80"/>
    <mergeCell ref="I81:J81"/>
    <mergeCell ref="F75:G75"/>
    <mergeCell ref="F76:G76"/>
    <mergeCell ref="F77:G77"/>
    <mergeCell ref="B39:J39"/>
    <mergeCell ref="I37:J37"/>
    <mergeCell ref="B72:D72"/>
    <mergeCell ref="C8:F8"/>
    <mergeCell ref="C9:F9"/>
    <mergeCell ref="B25:F25"/>
    <mergeCell ref="B26:F27"/>
    <mergeCell ref="B28:F29"/>
    <mergeCell ref="C10:J10"/>
    <mergeCell ref="C11:J11"/>
    <mergeCell ref="C12:J12"/>
    <mergeCell ref="C19:H20"/>
    <mergeCell ref="C17:J17"/>
    <mergeCell ref="C15:J16"/>
    <mergeCell ref="H26:H27"/>
    <mergeCell ref="I25:J25"/>
    <mergeCell ref="I34:J34"/>
    <mergeCell ref="G28:G29"/>
    <mergeCell ref="H28:H29"/>
    <mergeCell ref="I35:J35"/>
    <mergeCell ref="I28:J28"/>
    <mergeCell ref="G30:G31"/>
    <mergeCell ref="H30:H31"/>
    <mergeCell ref="I30:J30"/>
    <mergeCell ref="I29:J29"/>
    <mergeCell ref="I31:J31"/>
    <mergeCell ref="I32:J32"/>
    <mergeCell ref="I33:J33"/>
    <mergeCell ref="G26:G27"/>
    <mergeCell ref="B30:F31"/>
    <mergeCell ref="I27:J27"/>
    <mergeCell ref="B19:B20"/>
    <mergeCell ref="I21:J21"/>
    <mergeCell ref="A3:H3"/>
    <mergeCell ref="I1:J2"/>
    <mergeCell ref="A18:A24"/>
    <mergeCell ref="I20:J20"/>
    <mergeCell ref="I22:J22"/>
    <mergeCell ref="I24:J24"/>
    <mergeCell ref="A8:B9"/>
    <mergeCell ref="A1:H2"/>
    <mergeCell ref="A15:B17"/>
    <mergeCell ref="A10:B12"/>
    <mergeCell ref="A6:B7"/>
    <mergeCell ref="I9:J9"/>
    <mergeCell ref="A13:B14"/>
    <mergeCell ref="G13:J14"/>
    <mergeCell ref="C13:D14"/>
    <mergeCell ref="I8:J8"/>
    <mergeCell ref="C5:J5"/>
    <mergeCell ref="C6:J7"/>
    <mergeCell ref="A41:B70"/>
    <mergeCell ref="C41:J70"/>
    <mergeCell ref="A71:J71"/>
    <mergeCell ref="I23:J23"/>
    <mergeCell ref="I26:J26"/>
    <mergeCell ref="A5:B5"/>
    <mergeCell ref="A25:A35"/>
    <mergeCell ref="I19:J19"/>
    <mergeCell ref="B21:B22"/>
    <mergeCell ref="B23:B24"/>
    <mergeCell ref="C21:H22"/>
    <mergeCell ref="C23:H24"/>
    <mergeCell ref="G8:H9"/>
    <mergeCell ref="C18:H18"/>
    <mergeCell ref="F78:G78"/>
    <mergeCell ref="B80:D80"/>
    <mergeCell ref="B81:D81"/>
    <mergeCell ref="E13:F14"/>
    <mergeCell ref="B73:D73"/>
    <mergeCell ref="B74:D74"/>
    <mergeCell ref="B75:D75"/>
    <mergeCell ref="B76:D76"/>
    <mergeCell ref="B77:D77"/>
    <mergeCell ref="B78:D78"/>
    <mergeCell ref="B79:D79"/>
    <mergeCell ref="F72:G72"/>
    <mergeCell ref="F73:G73"/>
    <mergeCell ref="F74:G74"/>
    <mergeCell ref="B38:J38"/>
    <mergeCell ref="I18:J18"/>
  </mergeCells>
  <phoneticPr fontId="4"/>
  <pageMargins left="0.39370078740157483" right="0.39370078740157483" top="0.78740157480314965" bottom="0.78740157480314965" header="0.51181102362204722" footer="0.51181102362204722"/>
  <pageSetup paperSize="9" orientation="portrait" blackAndWhite="1" r:id="rId1"/>
  <headerFooter alignWithMargins="0"/>
  <rowBreaks count="1" manualBreakCount="1">
    <brk id="40"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時間割!$B$5:$B$43</xm:f>
          </x14:formula1>
          <xm:sqref>A73:A81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52"/>
  <sheetViews>
    <sheetView view="pageBreakPreview" topLeftCell="A40" zoomScale="115" zoomScaleNormal="100" zoomScaleSheetLayoutView="115" workbookViewId="0">
      <selection activeCell="C9" sqref="C9:F9"/>
    </sheetView>
  </sheetViews>
  <sheetFormatPr defaultRowHeight="13.5" x14ac:dyDescent="0.15"/>
  <cols>
    <col min="1" max="1" width="4.75" style="28" customWidth="1"/>
    <col min="2" max="2" width="14" style="28" customWidth="1"/>
    <col min="3" max="3" width="14.625" style="28" customWidth="1"/>
    <col min="4" max="4" width="13.625" style="28" customWidth="1"/>
    <col min="5" max="5" width="14.625" style="28" customWidth="1"/>
    <col min="6" max="6" width="7.125" style="28" customWidth="1"/>
    <col min="7" max="7" width="8.5" style="28" customWidth="1"/>
    <col min="8" max="8" width="12.75" style="28" customWidth="1"/>
    <col min="9" max="9" width="6.75" style="28" customWidth="1"/>
    <col min="10" max="16384" width="9" style="28"/>
  </cols>
  <sheetData>
    <row r="1" spans="1:9" ht="21" customHeight="1" x14ac:dyDescent="0.15">
      <c r="A1" s="309" t="s">
        <v>317</v>
      </c>
      <c r="B1" s="309"/>
      <c r="C1" s="309"/>
      <c r="D1" s="309"/>
      <c r="E1" s="309"/>
      <c r="F1" s="309"/>
      <c r="G1" s="309"/>
      <c r="H1" s="309"/>
      <c r="I1" s="309"/>
    </row>
    <row r="2" spans="1:9" ht="21" customHeight="1" x14ac:dyDescent="0.15">
      <c r="B2" s="309" t="s">
        <v>316</v>
      </c>
      <c r="C2" s="310"/>
      <c r="D2" s="310"/>
      <c r="E2" s="310"/>
      <c r="F2" s="310"/>
      <c r="G2" s="310"/>
      <c r="H2" s="310"/>
      <c r="I2" s="310"/>
    </row>
    <row r="3" spans="1:9" ht="14.25" thickBot="1" x14ac:dyDescent="0.2"/>
    <row r="4" spans="1:9" ht="18" customHeight="1" x14ac:dyDescent="0.15">
      <c r="A4" s="311" t="s">
        <v>29</v>
      </c>
      <c r="B4" s="312"/>
      <c r="C4" s="69" t="s">
        <v>30</v>
      </c>
      <c r="D4" s="69" t="s">
        <v>31</v>
      </c>
      <c r="E4" s="69" t="s">
        <v>32</v>
      </c>
      <c r="F4" s="312" t="s">
        <v>247</v>
      </c>
      <c r="G4" s="312"/>
      <c r="H4" s="313" t="s">
        <v>33</v>
      </c>
      <c r="I4" s="314"/>
    </row>
    <row r="5" spans="1:9" ht="25.5" customHeight="1" x14ac:dyDescent="0.15">
      <c r="A5" s="336" t="s">
        <v>62</v>
      </c>
      <c r="B5" s="177"/>
      <c r="C5" s="30"/>
      <c r="D5" s="30"/>
      <c r="E5" s="30"/>
      <c r="F5" s="177" t="s">
        <v>34</v>
      </c>
      <c r="G5" s="177"/>
      <c r="H5" s="315" t="s">
        <v>456</v>
      </c>
      <c r="I5" s="316"/>
    </row>
    <row r="6" spans="1:9" ht="33" customHeight="1" x14ac:dyDescent="0.15">
      <c r="A6" s="230" t="s">
        <v>35</v>
      </c>
      <c r="B6" s="222"/>
      <c r="C6" s="246"/>
      <c r="D6" s="247"/>
      <c r="E6" s="248"/>
      <c r="F6" s="289" t="s">
        <v>320</v>
      </c>
      <c r="G6" s="289"/>
      <c r="H6" s="285"/>
      <c r="I6" s="286"/>
    </row>
    <row r="7" spans="1:9" ht="18" customHeight="1" x14ac:dyDescent="0.15">
      <c r="A7" s="230"/>
      <c r="B7" s="222"/>
      <c r="C7" s="322"/>
      <c r="D7" s="323"/>
      <c r="E7" s="323"/>
      <c r="F7" s="298" t="s">
        <v>318</v>
      </c>
      <c r="G7" s="299"/>
      <c r="H7" s="296" t="s">
        <v>319</v>
      </c>
      <c r="I7" s="297"/>
    </row>
    <row r="8" spans="1:9" ht="29.25" customHeight="1" x14ac:dyDescent="0.15">
      <c r="A8" s="236" t="s">
        <v>25</v>
      </c>
      <c r="B8" s="237"/>
      <c r="C8" s="308" t="s">
        <v>107</v>
      </c>
      <c r="D8" s="290"/>
      <c r="E8" s="290"/>
      <c r="F8" s="290"/>
      <c r="G8" s="290"/>
      <c r="H8" s="290"/>
      <c r="I8" s="291"/>
    </row>
    <row r="9" spans="1:9" ht="29.25" customHeight="1" x14ac:dyDescent="0.15">
      <c r="A9" s="236"/>
      <c r="B9" s="237"/>
      <c r="C9" s="306"/>
      <c r="D9" s="307"/>
      <c r="E9" s="307"/>
      <c r="F9" s="307"/>
      <c r="G9" s="287" t="s">
        <v>94</v>
      </c>
      <c r="H9" s="287"/>
      <c r="I9" s="288"/>
    </row>
    <row r="10" spans="1:9" ht="29.25" customHeight="1" x14ac:dyDescent="0.15">
      <c r="A10" s="222" t="s">
        <v>455</v>
      </c>
      <c r="B10" s="222"/>
      <c r="C10" s="328"/>
      <c r="D10" s="328"/>
      <c r="E10" s="328"/>
      <c r="F10" s="328"/>
      <c r="G10" s="328"/>
      <c r="H10" s="328"/>
      <c r="I10" s="328"/>
    </row>
    <row r="11" spans="1:9" ht="16.5" customHeight="1" x14ac:dyDescent="0.15">
      <c r="A11" s="324" t="s">
        <v>36</v>
      </c>
      <c r="B11" s="325"/>
      <c r="C11" s="320" t="s">
        <v>107</v>
      </c>
      <c r="D11" s="321"/>
      <c r="E11" s="321"/>
      <c r="F11" s="302"/>
      <c r="G11" s="302"/>
      <c r="H11" s="302"/>
      <c r="I11" s="303"/>
    </row>
    <row r="12" spans="1:9" ht="19.5" customHeight="1" x14ac:dyDescent="0.15">
      <c r="A12" s="326" t="s">
        <v>37</v>
      </c>
      <c r="B12" s="327"/>
      <c r="C12" s="317"/>
      <c r="D12" s="302"/>
      <c r="E12" s="302"/>
      <c r="F12" s="302"/>
      <c r="G12" s="292" t="s">
        <v>94</v>
      </c>
      <c r="H12" s="292"/>
      <c r="I12" s="293"/>
    </row>
    <row r="13" spans="1:9" ht="19.5" customHeight="1" thickBot="1" x14ac:dyDescent="0.2">
      <c r="A13" s="70" t="s">
        <v>38</v>
      </c>
      <c r="B13" s="71"/>
      <c r="C13" s="318"/>
      <c r="D13" s="319"/>
      <c r="E13" s="319"/>
      <c r="F13" s="319"/>
      <c r="G13" s="294"/>
      <c r="H13" s="294"/>
      <c r="I13" s="295"/>
    </row>
    <row r="14" spans="1:9" ht="27.75" customHeight="1" x14ac:dyDescent="0.15">
      <c r="A14" s="352" t="s">
        <v>39</v>
      </c>
      <c r="B14" s="52" t="s">
        <v>29</v>
      </c>
      <c r="C14" s="304" t="s">
        <v>40</v>
      </c>
      <c r="D14" s="305"/>
      <c r="E14" s="305"/>
      <c r="F14" s="305"/>
      <c r="G14" s="72" t="s">
        <v>41</v>
      </c>
      <c r="H14" s="73" t="s">
        <v>42</v>
      </c>
      <c r="I14" s="74" t="s">
        <v>43</v>
      </c>
    </row>
    <row r="15" spans="1:9" ht="18" customHeight="1" x14ac:dyDescent="0.15">
      <c r="A15" s="353"/>
      <c r="B15" s="212" t="s">
        <v>95</v>
      </c>
      <c r="C15" s="329"/>
      <c r="D15" s="330"/>
      <c r="E15" s="330"/>
      <c r="F15" s="331"/>
      <c r="G15" s="300" t="s">
        <v>97</v>
      </c>
      <c r="H15" s="31" t="s">
        <v>66</v>
      </c>
      <c r="I15" s="283" t="s">
        <v>97</v>
      </c>
    </row>
    <row r="16" spans="1:9" ht="18" customHeight="1" x14ac:dyDescent="0.15">
      <c r="A16" s="353"/>
      <c r="B16" s="213"/>
      <c r="C16" s="332"/>
      <c r="D16" s="333"/>
      <c r="E16" s="333"/>
      <c r="F16" s="334"/>
      <c r="G16" s="301"/>
      <c r="H16" s="32" t="s">
        <v>99</v>
      </c>
      <c r="I16" s="284"/>
    </row>
    <row r="17" spans="1:9" ht="18" customHeight="1" x14ac:dyDescent="0.15">
      <c r="A17" s="353"/>
      <c r="B17" s="212" t="s">
        <v>96</v>
      </c>
      <c r="C17" s="329"/>
      <c r="D17" s="330"/>
      <c r="E17" s="330"/>
      <c r="F17" s="331"/>
      <c r="G17" s="300" t="s">
        <v>97</v>
      </c>
      <c r="H17" s="31" t="s">
        <v>66</v>
      </c>
      <c r="I17" s="283" t="s">
        <v>97</v>
      </c>
    </row>
    <row r="18" spans="1:9" ht="18" customHeight="1" x14ac:dyDescent="0.15">
      <c r="A18" s="353"/>
      <c r="B18" s="213"/>
      <c r="C18" s="332"/>
      <c r="D18" s="333"/>
      <c r="E18" s="333"/>
      <c r="F18" s="334"/>
      <c r="G18" s="301"/>
      <c r="H18" s="32" t="s">
        <v>99</v>
      </c>
      <c r="I18" s="284"/>
    </row>
    <row r="19" spans="1:9" ht="18" customHeight="1" x14ac:dyDescent="0.15">
      <c r="A19" s="353"/>
      <c r="B19" s="212" t="s">
        <v>63</v>
      </c>
      <c r="C19" s="329"/>
      <c r="D19" s="330"/>
      <c r="E19" s="330"/>
      <c r="F19" s="331"/>
      <c r="G19" s="300" t="s">
        <v>97</v>
      </c>
      <c r="H19" s="31" t="s">
        <v>66</v>
      </c>
      <c r="I19" s="283" t="s">
        <v>97</v>
      </c>
    </row>
    <row r="20" spans="1:9" ht="18" customHeight="1" x14ac:dyDescent="0.15">
      <c r="A20" s="353"/>
      <c r="B20" s="213"/>
      <c r="C20" s="332"/>
      <c r="D20" s="333"/>
      <c r="E20" s="333"/>
      <c r="F20" s="334"/>
      <c r="G20" s="301"/>
      <c r="H20" s="32" t="s">
        <v>99</v>
      </c>
      <c r="I20" s="284"/>
    </row>
    <row r="21" spans="1:9" ht="18" customHeight="1" x14ac:dyDescent="0.15">
      <c r="A21" s="353"/>
      <c r="B21" s="350" t="s">
        <v>44</v>
      </c>
      <c r="C21" s="329"/>
      <c r="D21" s="330"/>
      <c r="E21" s="330"/>
      <c r="F21" s="331"/>
      <c r="G21" s="300" t="s">
        <v>97</v>
      </c>
      <c r="H21" s="31" t="s">
        <v>66</v>
      </c>
      <c r="I21" s="283" t="s">
        <v>97</v>
      </c>
    </row>
    <row r="22" spans="1:9" ht="18" customHeight="1" x14ac:dyDescent="0.15">
      <c r="A22" s="353"/>
      <c r="B22" s="213"/>
      <c r="C22" s="332"/>
      <c r="D22" s="333"/>
      <c r="E22" s="333"/>
      <c r="F22" s="334"/>
      <c r="G22" s="301"/>
      <c r="H22" s="32" t="s">
        <v>99</v>
      </c>
      <c r="I22" s="284"/>
    </row>
    <row r="23" spans="1:9" ht="18" customHeight="1" x14ac:dyDescent="0.15">
      <c r="A23" s="353"/>
      <c r="B23" s="212"/>
      <c r="C23" s="329"/>
      <c r="D23" s="330"/>
      <c r="E23" s="330"/>
      <c r="F23" s="331"/>
      <c r="G23" s="300" t="s">
        <v>97</v>
      </c>
      <c r="H23" s="31" t="s">
        <v>66</v>
      </c>
      <c r="I23" s="283" t="s">
        <v>97</v>
      </c>
    </row>
    <row r="24" spans="1:9" ht="18" customHeight="1" thickBot="1" x14ac:dyDescent="0.2">
      <c r="A24" s="353"/>
      <c r="B24" s="347"/>
      <c r="C24" s="332"/>
      <c r="D24" s="333"/>
      <c r="E24" s="333"/>
      <c r="F24" s="334"/>
      <c r="G24" s="335"/>
      <c r="H24" s="68" t="s">
        <v>99</v>
      </c>
      <c r="I24" s="348"/>
    </row>
    <row r="25" spans="1:9" ht="36.75" customHeight="1" thickTop="1" thickBot="1" x14ac:dyDescent="0.25">
      <c r="A25" s="354"/>
      <c r="B25" s="345" t="s">
        <v>45</v>
      </c>
      <c r="C25" s="345"/>
      <c r="D25" s="345"/>
      <c r="E25" s="345"/>
      <c r="F25" s="346"/>
      <c r="G25" s="33" t="s">
        <v>97</v>
      </c>
      <c r="H25" s="75"/>
      <c r="I25" s="34" t="s">
        <v>98</v>
      </c>
    </row>
    <row r="26" spans="1:9" ht="24" customHeight="1" x14ac:dyDescent="0.15">
      <c r="A26" s="337" t="s">
        <v>46</v>
      </c>
      <c r="B26" s="264" t="s">
        <v>47</v>
      </c>
      <c r="C26" s="265"/>
      <c r="D26" s="265"/>
      <c r="E26" s="265"/>
      <c r="F26" s="266"/>
      <c r="G26" s="114" t="s">
        <v>48</v>
      </c>
      <c r="H26" s="69" t="s">
        <v>49</v>
      </c>
      <c r="I26" s="76" t="s">
        <v>50</v>
      </c>
    </row>
    <row r="27" spans="1:9" ht="18" customHeight="1" x14ac:dyDescent="0.15">
      <c r="A27" s="338"/>
      <c r="B27" s="339"/>
      <c r="C27" s="340"/>
      <c r="D27" s="340"/>
      <c r="E27" s="340"/>
      <c r="F27" s="341"/>
      <c r="G27" s="244"/>
      <c r="H27" s="31" t="s">
        <v>66</v>
      </c>
      <c r="I27" s="283" t="s">
        <v>97</v>
      </c>
    </row>
    <row r="28" spans="1:9" ht="18" customHeight="1" x14ac:dyDescent="0.15">
      <c r="A28" s="338"/>
      <c r="B28" s="342"/>
      <c r="C28" s="343"/>
      <c r="D28" s="343"/>
      <c r="E28" s="343"/>
      <c r="F28" s="344"/>
      <c r="G28" s="245"/>
      <c r="H28" s="32" t="s">
        <v>99</v>
      </c>
      <c r="I28" s="284"/>
    </row>
    <row r="29" spans="1:9" ht="18" customHeight="1" x14ac:dyDescent="0.15">
      <c r="A29" s="338"/>
      <c r="B29" s="339"/>
      <c r="C29" s="340"/>
      <c r="D29" s="340"/>
      <c r="E29" s="340"/>
      <c r="F29" s="341"/>
      <c r="G29" s="244"/>
      <c r="H29" s="31" t="s">
        <v>66</v>
      </c>
      <c r="I29" s="283" t="s">
        <v>97</v>
      </c>
    </row>
    <row r="30" spans="1:9" ht="18" customHeight="1" x14ac:dyDescent="0.15">
      <c r="A30" s="338"/>
      <c r="B30" s="342"/>
      <c r="C30" s="343"/>
      <c r="D30" s="343"/>
      <c r="E30" s="343"/>
      <c r="F30" s="344"/>
      <c r="G30" s="245"/>
      <c r="H30" s="32" t="s">
        <v>99</v>
      </c>
      <c r="I30" s="284"/>
    </row>
    <row r="31" spans="1:9" ht="18" customHeight="1" x14ac:dyDescent="0.15">
      <c r="A31" s="338"/>
      <c r="B31" s="339"/>
      <c r="C31" s="340"/>
      <c r="D31" s="340"/>
      <c r="E31" s="340"/>
      <c r="F31" s="341"/>
      <c r="G31" s="244"/>
      <c r="H31" s="31" t="s">
        <v>66</v>
      </c>
      <c r="I31" s="283" t="s">
        <v>97</v>
      </c>
    </row>
    <row r="32" spans="1:9" ht="18" customHeight="1" x14ac:dyDescent="0.15">
      <c r="A32" s="338"/>
      <c r="B32" s="342"/>
      <c r="C32" s="343"/>
      <c r="D32" s="343"/>
      <c r="E32" s="343"/>
      <c r="F32" s="344"/>
      <c r="G32" s="245"/>
      <c r="H32" s="32" t="s">
        <v>99</v>
      </c>
      <c r="I32" s="284"/>
    </row>
    <row r="33" spans="1:18" ht="18" customHeight="1" x14ac:dyDescent="0.15">
      <c r="A33" s="338"/>
      <c r="B33" s="339"/>
      <c r="C33" s="340"/>
      <c r="D33" s="340"/>
      <c r="E33" s="340"/>
      <c r="F33" s="341"/>
      <c r="G33" s="244"/>
      <c r="H33" s="31" t="s">
        <v>66</v>
      </c>
      <c r="I33" s="283" t="s">
        <v>97</v>
      </c>
    </row>
    <row r="34" spans="1:18" ht="18" customHeight="1" x14ac:dyDescent="0.15">
      <c r="A34" s="338"/>
      <c r="B34" s="342"/>
      <c r="C34" s="343"/>
      <c r="D34" s="343"/>
      <c r="E34" s="343"/>
      <c r="F34" s="344"/>
      <c r="G34" s="245"/>
      <c r="H34" s="32" t="s">
        <v>99</v>
      </c>
      <c r="I34" s="284"/>
    </row>
    <row r="35" spans="1:18" ht="18" customHeight="1" x14ac:dyDescent="0.15">
      <c r="A35" s="338"/>
      <c r="B35" s="339"/>
      <c r="C35" s="340"/>
      <c r="D35" s="340"/>
      <c r="E35" s="340"/>
      <c r="F35" s="341"/>
      <c r="G35" s="244"/>
      <c r="H35" s="31" t="s">
        <v>66</v>
      </c>
      <c r="I35" s="283" t="s">
        <v>97</v>
      </c>
    </row>
    <row r="36" spans="1:18" ht="18" customHeight="1" thickBot="1" x14ac:dyDescent="0.2">
      <c r="A36" s="338"/>
      <c r="B36" s="342"/>
      <c r="C36" s="343"/>
      <c r="D36" s="343"/>
      <c r="E36" s="343"/>
      <c r="F36" s="344"/>
      <c r="G36" s="245"/>
      <c r="H36" s="32" t="s">
        <v>99</v>
      </c>
      <c r="I36" s="284"/>
    </row>
    <row r="37" spans="1:18" ht="36.75" customHeight="1" thickTop="1" thickBot="1" x14ac:dyDescent="0.25">
      <c r="A37" s="351" t="s">
        <v>45</v>
      </c>
      <c r="B37" s="345"/>
      <c r="C37" s="345"/>
      <c r="D37" s="345"/>
      <c r="E37" s="345"/>
      <c r="F37" s="345"/>
      <c r="G37" s="345"/>
      <c r="H37" s="346"/>
      <c r="I37" s="35" t="s">
        <v>97</v>
      </c>
    </row>
    <row r="38" spans="1:18" ht="11.25" customHeight="1" x14ac:dyDescent="0.15"/>
    <row r="39" spans="1:18" ht="16.5" customHeight="1" x14ac:dyDescent="0.15">
      <c r="B39" s="141" t="s">
        <v>51</v>
      </c>
      <c r="C39" s="141"/>
      <c r="D39" s="141"/>
      <c r="E39" s="141"/>
      <c r="F39" s="141"/>
      <c r="G39" s="141"/>
      <c r="H39" s="141"/>
      <c r="I39" s="141"/>
    </row>
    <row r="40" spans="1:18" ht="16.5" customHeight="1" x14ac:dyDescent="0.15">
      <c r="B40" s="117" t="s">
        <v>331</v>
      </c>
      <c r="C40" s="141"/>
      <c r="D40" s="141"/>
      <c r="E40" s="141"/>
      <c r="F40" s="141"/>
      <c r="G40" s="141"/>
      <c r="H40" s="141"/>
      <c r="I40" s="141"/>
      <c r="K40" s="178"/>
      <c r="L40" s="178"/>
      <c r="M40" s="178"/>
      <c r="N40" s="178"/>
      <c r="O40" s="178"/>
      <c r="P40" s="178"/>
      <c r="Q40" s="178"/>
      <c r="R40" s="178"/>
    </row>
    <row r="41" spans="1:18" ht="16.5" customHeight="1" x14ac:dyDescent="0.15">
      <c r="B41" s="117" t="s">
        <v>324</v>
      </c>
      <c r="C41" s="141"/>
      <c r="D41" s="141"/>
      <c r="E41" s="141"/>
      <c r="F41" s="141"/>
      <c r="G41" s="141"/>
      <c r="H41" s="141"/>
      <c r="I41" s="141"/>
      <c r="K41" s="178"/>
      <c r="L41" s="178"/>
      <c r="M41" s="178"/>
      <c r="N41" s="178"/>
      <c r="O41" s="178"/>
      <c r="P41" s="178"/>
      <c r="Q41" s="178"/>
      <c r="R41" s="178"/>
    </row>
    <row r="42" spans="1:18" ht="16.5" customHeight="1" x14ac:dyDescent="0.15">
      <c r="B42" s="349" t="s">
        <v>327</v>
      </c>
      <c r="C42" s="349"/>
      <c r="D42" s="349"/>
      <c r="E42" s="349"/>
      <c r="F42" s="349"/>
      <c r="G42" s="349"/>
      <c r="H42" s="349"/>
      <c r="I42" s="349"/>
      <c r="K42" s="178"/>
      <c r="L42" s="178"/>
      <c r="M42" s="178"/>
      <c r="N42" s="178"/>
      <c r="O42" s="178"/>
      <c r="P42" s="178"/>
      <c r="Q42" s="178"/>
      <c r="R42" s="178"/>
    </row>
    <row r="43" spans="1:18" ht="16.5" customHeight="1" x14ac:dyDescent="0.15">
      <c r="B43" s="349" t="s">
        <v>328</v>
      </c>
      <c r="C43" s="349"/>
      <c r="D43" s="349"/>
      <c r="E43" s="349"/>
      <c r="F43" s="349"/>
      <c r="G43" s="349"/>
      <c r="H43" s="349"/>
      <c r="I43" s="349"/>
    </row>
    <row r="44" spans="1:18" x14ac:dyDescent="0.15">
      <c r="B44" s="119" t="s">
        <v>325</v>
      </c>
      <c r="C44" s="142"/>
      <c r="D44" s="142"/>
      <c r="E44" s="142"/>
      <c r="F44" s="142"/>
      <c r="G44" s="142"/>
      <c r="H44" s="142"/>
      <c r="I44" s="142"/>
    </row>
    <row r="45" spans="1:18" x14ac:dyDescent="0.15">
      <c r="B45" s="119" t="s">
        <v>326</v>
      </c>
      <c r="C45" s="142"/>
      <c r="D45" s="142"/>
      <c r="E45" s="142"/>
      <c r="F45" s="142"/>
      <c r="G45" s="142"/>
      <c r="H45" s="142"/>
      <c r="I45" s="142"/>
    </row>
    <row r="47" spans="1:18" x14ac:dyDescent="0.15">
      <c r="B47" s="117"/>
      <c r="C47" s="118"/>
      <c r="D47" s="117"/>
      <c r="E47" s="117"/>
      <c r="F47" s="117"/>
      <c r="G47" s="117"/>
      <c r="H47" s="117"/>
      <c r="I47" s="117"/>
      <c r="J47" s="117"/>
      <c r="K47" s="117"/>
      <c r="L47" s="117"/>
    </row>
    <row r="48" spans="1:18" x14ac:dyDescent="0.15">
      <c r="B48" s="117"/>
      <c r="C48" s="118"/>
      <c r="D48" s="117"/>
      <c r="E48" s="117"/>
      <c r="F48" s="117"/>
      <c r="G48" s="117"/>
      <c r="H48" s="117"/>
      <c r="I48" s="117"/>
      <c r="J48" s="117"/>
      <c r="K48" s="117"/>
      <c r="L48" s="117"/>
    </row>
    <row r="49" spans="2:12" ht="13.5" customHeight="1" x14ac:dyDescent="0.15">
      <c r="B49" s="122"/>
      <c r="C49" s="122"/>
      <c r="D49" s="122"/>
      <c r="E49" s="122"/>
      <c r="F49" s="122"/>
      <c r="G49" s="122"/>
      <c r="H49" s="122"/>
      <c r="I49" s="122"/>
      <c r="J49" s="122"/>
      <c r="K49" s="122"/>
      <c r="L49" s="122"/>
    </row>
    <row r="50" spans="2:12" x14ac:dyDescent="0.15">
      <c r="B50" s="122"/>
      <c r="C50" s="122"/>
      <c r="D50" s="122"/>
      <c r="E50" s="122"/>
      <c r="F50" s="122"/>
      <c r="G50" s="122"/>
      <c r="H50" s="122"/>
      <c r="I50" s="122"/>
      <c r="J50" s="122"/>
      <c r="K50" s="122"/>
      <c r="L50" s="122"/>
    </row>
    <row r="51" spans="2:12" x14ac:dyDescent="0.15">
      <c r="B51" s="119"/>
      <c r="C51" s="120"/>
      <c r="D51" s="120"/>
      <c r="E51" s="120"/>
      <c r="F51" s="120"/>
      <c r="G51" s="120"/>
      <c r="H51" s="120"/>
      <c r="I51" s="120"/>
      <c r="J51" s="120"/>
      <c r="K51" s="120"/>
      <c r="L51" s="120"/>
    </row>
    <row r="52" spans="2:12" x14ac:dyDescent="0.15">
      <c r="B52" s="119"/>
      <c r="C52" s="121"/>
      <c r="D52" s="121"/>
      <c r="E52" s="121"/>
      <c r="F52" s="121"/>
      <c r="G52" s="121"/>
      <c r="H52" s="121"/>
      <c r="I52" s="121"/>
      <c r="J52" s="121"/>
      <c r="K52" s="121"/>
      <c r="L52" s="121"/>
    </row>
  </sheetData>
  <sheetProtection algorithmName="SHA-512" hashValue="a9rY6pIK/bES5iNW/5BSqlNyN5jEhGVri6U5vQZ/ATvsfTiVOdInk3yj3OqAsIrAByGQgZ6Uzt8jt3c7FSS8Tw==" saltValue="kQU7ZWZiokncYaEOw1O3XQ==" spinCount="100000" sheet="1" objects="1" scenarios="1" selectLockedCells="1"/>
  <mergeCells count="73">
    <mergeCell ref="K42:R42"/>
    <mergeCell ref="B43:I43"/>
    <mergeCell ref="B42:I42"/>
    <mergeCell ref="B21:B22"/>
    <mergeCell ref="C19:F20"/>
    <mergeCell ref="I33:I34"/>
    <mergeCell ref="B26:F26"/>
    <mergeCell ref="G27:G28"/>
    <mergeCell ref="A37:H37"/>
    <mergeCell ref="A14:A25"/>
    <mergeCell ref="B15:B16"/>
    <mergeCell ref="C15:F16"/>
    <mergeCell ref="G15:G16"/>
    <mergeCell ref="G19:G20"/>
    <mergeCell ref="G21:G22"/>
    <mergeCell ref="B31:F32"/>
    <mergeCell ref="K40:R40"/>
    <mergeCell ref="K41:R41"/>
    <mergeCell ref="I23:I24"/>
    <mergeCell ref="I35:I36"/>
    <mergeCell ref="G35:G36"/>
    <mergeCell ref="I27:I28"/>
    <mergeCell ref="I29:I30"/>
    <mergeCell ref="G29:G30"/>
    <mergeCell ref="I31:I32"/>
    <mergeCell ref="G31:G32"/>
    <mergeCell ref="A26:A36"/>
    <mergeCell ref="B33:F34"/>
    <mergeCell ref="G33:G34"/>
    <mergeCell ref="C21:F22"/>
    <mergeCell ref="B25:F25"/>
    <mergeCell ref="B27:F28"/>
    <mergeCell ref="B29:F30"/>
    <mergeCell ref="B35:F36"/>
    <mergeCell ref="B23:B24"/>
    <mergeCell ref="C23:F24"/>
    <mergeCell ref="C17:F18"/>
    <mergeCell ref="G23:G24"/>
    <mergeCell ref="B19:B20"/>
    <mergeCell ref="A5:B5"/>
    <mergeCell ref="F5:G5"/>
    <mergeCell ref="B17:B18"/>
    <mergeCell ref="H5:I5"/>
    <mergeCell ref="C12:F13"/>
    <mergeCell ref="C11:E11"/>
    <mergeCell ref="A6:B7"/>
    <mergeCell ref="C6:E7"/>
    <mergeCell ref="A11:B11"/>
    <mergeCell ref="A12:B12"/>
    <mergeCell ref="A8:B9"/>
    <mergeCell ref="C10:I10"/>
    <mergeCell ref="A10:B10"/>
    <mergeCell ref="A1:I1"/>
    <mergeCell ref="B2:I2"/>
    <mergeCell ref="A4:B4"/>
    <mergeCell ref="F4:G4"/>
    <mergeCell ref="H4:I4"/>
    <mergeCell ref="I21:I22"/>
    <mergeCell ref="H6:I6"/>
    <mergeCell ref="G9:I9"/>
    <mergeCell ref="F6:G6"/>
    <mergeCell ref="F8:I8"/>
    <mergeCell ref="G12:I13"/>
    <mergeCell ref="I15:I16"/>
    <mergeCell ref="H7:I7"/>
    <mergeCell ref="F7:G7"/>
    <mergeCell ref="G17:G18"/>
    <mergeCell ref="F11:I11"/>
    <mergeCell ref="C14:F14"/>
    <mergeCell ref="C9:F9"/>
    <mergeCell ref="I17:I18"/>
    <mergeCell ref="I19:I20"/>
    <mergeCell ref="C8:E8"/>
  </mergeCells>
  <phoneticPr fontId="4"/>
  <pageMargins left="0.39370078740157483" right="0.39370078740157483" top="0.78740157480314965" bottom="0.78740157480314965" header="0.51181102362204722" footer="0.51181102362204722"/>
  <pageSetup paperSize="9" scale="87"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88"/>
  <sheetViews>
    <sheetView zoomScale="85" zoomScaleNormal="85" workbookViewId="0">
      <selection activeCell="C16" sqref="C16:T16"/>
    </sheetView>
  </sheetViews>
  <sheetFormatPr defaultRowHeight="13.5" x14ac:dyDescent="0.15"/>
  <cols>
    <col min="1" max="1" width="2.5" style="77" customWidth="1"/>
    <col min="2" max="20" width="4.5" style="77" customWidth="1"/>
    <col min="21" max="21" width="3.625" style="77" customWidth="1"/>
    <col min="22" max="22" width="2.5" style="77" customWidth="1"/>
    <col min="23" max="16384" width="9" style="77"/>
  </cols>
  <sheetData>
    <row r="1" spans="1:24" ht="14.25" thickBot="1" x14ac:dyDescent="0.2"/>
    <row r="2" spans="1:24" ht="9" customHeight="1" x14ac:dyDescent="0.15">
      <c r="M2" s="402" t="s">
        <v>1</v>
      </c>
      <c r="N2" s="403"/>
      <c r="O2" s="441"/>
      <c r="P2" s="442"/>
      <c r="Q2" s="442"/>
      <c r="R2" s="442"/>
      <c r="S2" s="442"/>
      <c r="T2" s="442"/>
      <c r="U2" s="443"/>
    </row>
    <row r="3" spans="1:24" ht="21" customHeight="1" thickBot="1" x14ac:dyDescent="0.25">
      <c r="B3" s="430" t="s">
        <v>321</v>
      </c>
      <c r="C3" s="430"/>
      <c r="D3" s="430"/>
      <c r="E3" s="430"/>
      <c r="F3" s="430"/>
      <c r="G3" s="430"/>
      <c r="H3" s="430"/>
      <c r="I3" s="430"/>
      <c r="J3" s="430"/>
      <c r="K3" s="430"/>
      <c r="M3" s="404"/>
      <c r="N3" s="405"/>
      <c r="O3" s="444"/>
      <c r="P3" s="445"/>
      <c r="Q3" s="445"/>
      <c r="R3" s="445"/>
      <c r="S3" s="445"/>
      <c r="T3" s="445"/>
      <c r="U3" s="446"/>
    </row>
    <row r="4" spans="1:24" ht="14.25" customHeight="1" thickBot="1" x14ac:dyDescent="0.2">
      <c r="B4" s="419" t="s">
        <v>322</v>
      </c>
      <c r="C4" s="420"/>
      <c r="D4" s="420"/>
      <c r="E4" s="420"/>
      <c r="F4" s="420"/>
      <c r="G4" s="420"/>
      <c r="H4" s="420"/>
      <c r="I4" s="420"/>
      <c r="J4" s="420"/>
      <c r="K4" s="420"/>
      <c r="O4" s="427"/>
      <c r="P4" s="427"/>
      <c r="Q4" s="427"/>
      <c r="R4" s="427"/>
      <c r="S4" s="427"/>
      <c r="T4" s="427"/>
      <c r="U4" s="427"/>
    </row>
    <row r="5" spans="1:24" ht="14.25" thickBot="1" x14ac:dyDescent="0.2">
      <c r="B5" s="78"/>
      <c r="C5" s="78"/>
      <c r="D5" s="78"/>
      <c r="E5" s="79"/>
      <c r="F5" s="406" t="s">
        <v>13</v>
      </c>
      <c r="G5" s="407"/>
      <c r="H5" s="407"/>
      <c r="I5" s="407"/>
      <c r="J5" s="407"/>
      <c r="K5" s="407"/>
      <c r="L5" s="80"/>
      <c r="M5" s="408" t="s">
        <v>18</v>
      </c>
      <c r="N5" s="409"/>
      <c r="O5" s="410" t="s">
        <v>5</v>
      </c>
      <c r="P5" s="411"/>
      <c r="Q5" s="412"/>
      <c r="R5" s="375" t="s">
        <v>19</v>
      </c>
      <c r="S5" s="410" t="s">
        <v>5</v>
      </c>
      <c r="T5" s="411"/>
      <c r="U5" s="428"/>
    </row>
    <row r="6" spans="1:24" ht="14.25" x14ac:dyDescent="0.15">
      <c r="A6" s="81"/>
      <c r="B6" s="431" t="s">
        <v>24</v>
      </c>
      <c r="C6" s="432"/>
      <c r="D6" s="433"/>
      <c r="E6" s="416" t="str">
        <f>IF('願書(両面)'!C5=0,"",'願書(両面)'!C5)</f>
        <v/>
      </c>
      <c r="F6" s="417"/>
      <c r="G6" s="417"/>
      <c r="H6" s="417"/>
      <c r="I6" s="417"/>
      <c r="J6" s="417"/>
      <c r="K6" s="417"/>
      <c r="L6" s="418"/>
      <c r="M6" s="401"/>
      <c r="N6" s="373"/>
      <c r="O6" s="413"/>
      <c r="P6" s="414"/>
      <c r="Q6" s="415"/>
      <c r="R6" s="376"/>
      <c r="S6" s="413"/>
      <c r="T6" s="414"/>
      <c r="U6" s="429"/>
    </row>
    <row r="7" spans="1:24" ht="18" customHeight="1" x14ac:dyDescent="0.15">
      <c r="A7" s="81"/>
      <c r="B7" s="377" t="s">
        <v>23</v>
      </c>
      <c r="C7" s="378"/>
      <c r="D7" s="379"/>
      <c r="E7" s="434" t="str">
        <f>IF('願書(両面)'!C6=0,"",'願書(両面)'!C6)</f>
        <v/>
      </c>
      <c r="F7" s="435"/>
      <c r="G7" s="435"/>
      <c r="H7" s="435"/>
      <c r="I7" s="435"/>
      <c r="J7" s="435"/>
      <c r="K7" s="435"/>
      <c r="L7" s="436"/>
      <c r="M7" s="370" t="s">
        <v>246</v>
      </c>
      <c r="N7" s="371"/>
      <c r="O7" s="388"/>
      <c r="P7" s="389"/>
      <c r="Q7" s="163" t="s">
        <v>454</v>
      </c>
      <c r="R7" s="164"/>
      <c r="S7" s="165" t="s">
        <v>459</v>
      </c>
      <c r="T7" s="162"/>
      <c r="U7" s="166" t="s">
        <v>453</v>
      </c>
    </row>
    <row r="8" spans="1:24" ht="18" customHeight="1" x14ac:dyDescent="0.15">
      <c r="A8" s="81"/>
      <c r="B8" s="380"/>
      <c r="C8" s="381"/>
      <c r="D8" s="382"/>
      <c r="E8" s="434"/>
      <c r="F8" s="435"/>
      <c r="G8" s="435"/>
      <c r="H8" s="435"/>
      <c r="I8" s="435"/>
      <c r="J8" s="435"/>
      <c r="K8" s="435"/>
      <c r="L8" s="436"/>
      <c r="M8" s="372"/>
      <c r="N8" s="373"/>
      <c r="O8" s="29"/>
      <c r="P8" s="82" t="s">
        <v>20</v>
      </c>
      <c r="Q8" s="386" t="s">
        <v>458</v>
      </c>
      <c r="R8" s="386"/>
      <c r="S8" s="386"/>
      <c r="T8" s="386"/>
      <c r="U8" s="387"/>
    </row>
    <row r="9" spans="1:24" ht="19.5" customHeight="1" x14ac:dyDescent="0.15">
      <c r="A9" s="81"/>
      <c r="B9" s="383"/>
      <c r="C9" s="384"/>
      <c r="D9" s="385"/>
      <c r="E9" s="437"/>
      <c r="F9" s="438"/>
      <c r="G9" s="438"/>
      <c r="H9" s="438"/>
      <c r="I9" s="438"/>
      <c r="J9" s="438"/>
      <c r="K9" s="438"/>
      <c r="L9" s="439"/>
      <c r="M9" s="374" t="s">
        <v>4</v>
      </c>
      <c r="N9" s="371"/>
      <c r="O9" s="421" t="str">
        <f>IF(O2=0,"",VLOOKUP(O2,時間割!$B$5:$J$43,9,FALSE))</f>
        <v/>
      </c>
      <c r="P9" s="422"/>
      <c r="Q9" s="422"/>
      <c r="R9" s="422"/>
      <c r="S9" s="422"/>
      <c r="T9" s="422"/>
      <c r="U9" s="423"/>
      <c r="W9" s="39"/>
    </row>
    <row r="10" spans="1:24" x14ac:dyDescent="0.15">
      <c r="A10" s="81"/>
      <c r="B10" s="377" t="s">
        <v>21</v>
      </c>
      <c r="C10" s="396"/>
      <c r="D10" s="371"/>
      <c r="E10" s="450" t="str">
        <f>IF(O2=0,"",VLOOKUP(O2,時間割!$B$5:$G$43,2,FALSE))</f>
        <v/>
      </c>
      <c r="F10" s="451"/>
      <c r="G10" s="451"/>
      <c r="H10" s="451"/>
      <c r="I10" s="451"/>
      <c r="J10" s="451"/>
      <c r="K10" s="451"/>
      <c r="L10" s="452"/>
      <c r="M10" s="372"/>
      <c r="N10" s="373"/>
      <c r="O10" s="424"/>
      <c r="P10" s="425"/>
      <c r="Q10" s="425"/>
      <c r="R10" s="425"/>
      <c r="S10" s="425"/>
      <c r="T10" s="425"/>
      <c r="U10" s="426"/>
    </row>
    <row r="11" spans="1:24" ht="18" customHeight="1" x14ac:dyDescent="0.15">
      <c r="A11" s="81"/>
      <c r="B11" s="397"/>
      <c r="C11" s="398"/>
      <c r="D11" s="399"/>
      <c r="E11" s="453"/>
      <c r="F11" s="454"/>
      <c r="G11" s="454"/>
      <c r="H11" s="454"/>
      <c r="I11" s="454"/>
      <c r="J11" s="454"/>
      <c r="K11" s="454"/>
      <c r="L11" s="455"/>
      <c r="M11" s="440" t="s">
        <v>2</v>
      </c>
      <c r="N11" s="440"/>
      <c r="O11" s="440"/>
      <c r="P11" s="391" t="str">
        <f>IF(O2=0,"",VLOOKUP(O2,時間割!$B$5:$G$43,5,FALSE))</f>
        <v/>
      </c>
      <c r="Q11" s="392"/>
      <c r="R11" s="392"/>
      <c r="S11" s="392"/>
      <c r="T11" s="392"/>
      <c r="U11" s="393"/>
    </row>
    <row r="12" spans="1:24" ht="18" customHeight="1" x14ac:dyDescent="0.15">
      <c r="A12" s="81"/>
      <c r="B12" s="400"/>
      <c r="C12" s="401"/>
      <c r="D12" s="373"/>
      <c r="E12" s="456"/>
      <c r="F12" s="457"/>
      <c r="G12" s="457"/>
      <c r="H12" s="457"/>
      <c r="I12" s="457"/>
      <c r="J12" s="457"/>
      <c r="K12" s="457"/>
      <c r="L12" s="458"/>
      <c r="M12" s="440" t="s">
        <v>3</v>
      </c>
      <c r="N12" s="440"/>
      <c r="O12" s="440"/>
      <c r="P12" s="391" t="str">
        <f>IF(O2=0,"",VLOOKUP(O2,時間割!$B$5:$G$43,6,FALSE))</f>
        <v/>
      </c>
      <c r="Q12" s="392"/>
      <c r="R12" s="392"/>
      <c r="S12" s="392"/>
      <c r="T12" s="392"/>
      <c r="U12" s="393"/>
    </row>
    <row r="13" spans="1:24" ht="8.25" customHeight="1" x14ac:dyDescent="0.15">
      <c r="B13" s="83"/>
      <c r="D13" s="84"/>
      <c r="E13" s="84"/>
      <c r="F13" s="84"/>
      <c r="G13" s="84"/>
      <c r="H13" s="84"/>
      <c r="I13" s="84"/>
      <c r="J13" s="84"/>
      <c r="K13" s="84"/>
      <c r="L13" s="84"/>
      <c r="M13" s="84"/>
      <c r="N13" s="84"/>
      <c r="O13" s="84"/>
      <c r="P13" s="84"/>
      <c r="Q13" s="84"/>
      <c r="R13" s="84"/>
      <c r="S13" s="84"/>
      <c r="T13" s="84"/>
      <c r="U13" s="85"/>
      <c r="V13" s="86"/>
    </row>
    <row r="14" spans="1:24" ht="17.25" customHeight="1" x14ac:dyDescent="0.15">
      <c r="B14" s="87" t="s">
        <v>6</v>
      </c>
      <c r="C14" s="88" t="s">
        <v>14</v>
      </c>
      <c r="D14" s="89"/>
      <c r="E14" s="89"/>
      <c r="F14" s="89"/>
      <c r="G14" s="89"/>
      <c r="H14" s="89"/>
      <c r="I14" s="89"/>
      <c r="J14" s="89"/>
      <c r="K14" s="89"/>
      <c r="L14" s="89"/>
      <c r="M14" s="89"/>
      <c r="N14" s="89"/>
      <c r="O14" s="89"/>
      <c r="P14" s="89"/>
      <c r="Q14" s="89"/>
      <c r="R14" s="89"/>
      <c r="S14" s="89"/>
      <c r="T14" s="89"/>
      <c r="U14" s="90"/>
      <c r="V14" s="89"/>
    </row>
    <row r="15" spans="1:24" ht="17.25" customHeight="1" x14ac:dyDescent="0.15">
      <c r="B15" s="91"/>
      <c r="C15" s="92" t="s">
        <v>15</v>
      </c>
      <c r="D15" s="89"/>
      <c r="E15" s="89"/>
      <c r="F15" s="89"/>
      <c r="G15" s="89"/>
      <c r="H15" s="89"/>
      <c r="I15" s="89"/>
      <c r="J15" s="89"/>
      <c r="K15" s="89"/>
      <c r="L15" s="89"/>
      <c r="M15" s="89"/>
      <c r="N15" s="89"/>
      <c r="O15" s="89"/>
      <c r="P15" s="89"/>
      <c r="Q15" s="89"/>
      <c r="R15" s="89"/>
      <c r="S15" s="89"/>
      <c r="T15" s="89"/>
      <c r="U15" s="90"/>
      <c r="V15" s="89"/>
    </row>
    <row r="16" spans="1:24" ht="18" customHeight="1" x14ac:dyDescent="0.15">
      <c r="B16" s="93"/>
      <c r="C16" s="459"/>
      <c r="D16" s="459"/>
      <c r="E16" s="459"/>
      <c r="F16" s="459"/>
      <c r="G16" s="459"/>
      <c r="H16" s="459"/>
      <c r="I16" s="459"/>
      <c r="J16" s="459"/>
      <c r="K16" s="459"/>
      <c r="L16" s="459"/>
      <c r="M16" s="459"/>
      <c r="N16" s="459"/>
      <c r="O16" s="459"/>
      <c r="P16" s="459"/>
      <c r="Q16" s="459"/>
      <c r="R16" s="459"/>
      <c r="S16" s="459"/>
      <c r="T16" s="459"/>
      <c r="U16" s="81"/>
      <c r="V16" s="86"/>
      <c r="W16" s="77">
        <f>LEN(C16)</f>
        <v>0</v>
      </c>
      <c r="X16" s="94" t="s">
        <v>100</v>
      </c>
    </row>
    <row r="17" spans="2:24" ht="6" customHeight="1" x14ac:dyDescent="0.15">
      <c r="B17" s="93"/>
      <c r="C17" s="95"/>
      <c r="D17" s="95"/>
      <c r="E17" s="95"/>
      <c r="F17" s="95"/>
      <c r="G17" s="95"/>
      <c r="H17" s="95"/>
      <c r="I17" s="95"/>
      <c r="J17" s="95"/>
      <c r="K17" s="95"/>
      <c r="L17" s="95"/>
      <c r="M17" s="95"/>
      <c r="N17" s="95"/>
      <c r="O17" s="95"/>
      <c r="P17" s="95"/>
      <c r="Q17" s="95"/>
      <c r="R17" s="95"/>
      <c r="S17" s="95"/>
      <c r="T17" s="95"/>
      <c r="U17" s="81"/>
      <c r="V17" s="86"/>
    </row>
    <row r="18" spans="2:24" ht="18" customHeight="1" x14ac:dyDescent="0.15">
      <c r="B18" s="93"/>
      <c r="C18" s="390"/>
      <c r="D18" s="390"/>
      <c r="E18" s="390"/>
      <c r="F18" s="390"/>
      <c r="G18" s="390"/>
      <c r="H18" s="390"/>
      <c r="I18" s="390"/>
      <c r="J18" s="390"/>
      <c r="K18" s="390"/>
      <c r="L18" s="390"/>
      <c r="M18" s="390"/>
      <c r="N18" s="390"/>
      <c r="O18" s="390"/>
      <c r="P18" s="390"/>
      <c r="Q18" s="390"/>
      <c r="R18" s="390"/>
      <c r="S18" s="390"/>
      <c r="T18" s="390"/>
      <c r="U18" s="81"/>
      <c r="V18" s="86"/>
      <c r="W18" s="77">
        <f>LEN(C18)</f>
        <v>0</v>
      </c>
      <c r="X18" s="94" t="s">
        <v>100</v>
      </c>
    </row>
    <row r="19" spans="2:24" ht="6" customHeight="1" x14ac:dyDescent="0.15">
      <c r="B19" s="93"/>
      <c r="C19" s="95"/>
      <c r="D19" s="95"/>
      <c r="E19" s="95"/>
      <c r="F19" s="95"/>
      <c r="G19" s="95"/>
      <c r="H19" s="95"/>
      <c r="I19" s="95"/>
      <c r="J19" s="95"/>
      <c r="K19" s="95"/>
      <c r="L19" s="95"/>
      <c r="M19" s="95"/>
      <c r="N19" s="95"/>
      <c r="O19" s="95"/>
      <c r="P19" s="95"/>
      <c r="Q19" s="95"/>
      <c r="R19" s="95"/>
      <c r="S19" s="95"/>
      <c r="T19" s="95"/>
      <c r="U19" s="81"/>
      <c r="V19" s="86"/>
    </row>
    <row r="20" spans="2:24" ht="18" customHeight="1" x14ac:dyDescent="0.15">
      <c r="B20" s="93"/>
      <c r="C20" s="390"/>
      <c r="D20" s="390"/>
      <c r="E20" s="390"/>
      <c r="F20" s="390"/>
      <c r="G20" s="390"/>
      <c r="H20" s="390"/>
      <c r="I20" s="390"/>
      <c r="J20" s="390"/>
      <c r="K20" s="390"/>
      <c r="L20" s="390"/>
      <c r="M20" s="390"/>
      <c r="N20" s="390"/>
      <c r="O20" s="390"/>
      <c r="P20" s="390"/>
      <c r="Q20" s="390"/>
      <c r="R20" s="390"/>
      <c r="S20" s="390"/>
      <c r="T20" s="390"/>
      <c r="U20" s="81"/>
      <c r="V20" s="86"/>
      <c r="W20" s="77">
        <f>LEN(C20)</f>
        <v>0</v>
      </c>
      <c r="X20" s="94" t="s">
        <v>100</v>
      </c>
    </row>
    <row r="21" spans="2:24" ht="5.25" customHeight="1" x14ac:dyDescent="0.15">
      <c r="B21" s="93"/>
      <c r="C21" s="95"/>
      <c r="D21" s="95"/>
      <c r="E21" s="95"/>
      <c r="F21" s="95"/>
      <c r="G21" s="95"/>
      <c r="H21" s="95"/>
      <c r="I21" s="95"/>
      <c r="J21" s="95"/>
      <c r="K21" s="95"/>
      <c r="L21" s="95"/>
      <c r="M21" s="95"/>
      <c r="N21" s="95"/>
      <c r="O21" s="95"/>
      <c r="P21" s="95"/>
      <c r="Q21" s="95"/>
      <c r="R21" s="95"/>
      <c r="S21" s="95"/>
      <c r="T21" s="95"/>
      <c r="U21" s="81"/>
      <c r="V21" s="86"/>
    </row>
    <row r="22" spans="2:24" ht="18" customHeight="1" x14ac:dyDescent="0.15">
      <c r="B22" s="93"/>
      <c r="C22" s="390"/>
      <c r="D22" s="390"/>
      <c r="E22" s="390"/>
      <c r="F22" s="390"/>
      <c r="G22" s="390"/>
      <c r="H22" s="390"/>
      <c r="I22" s="390"/>
      <c r="J22" s="390"/>
      <c r="K22" s="390"/>
      <c r="L22" s="390"/>
      <c r="M22" s="390"/>
      <c r="N22" s="390"/>
      <c r="O22" s="390"/>
      <c r="P22" s="390"/>
      <c r="Q22" s="390"/>
      <c r="R22" s="390"/>
      <c r="S22" s="390"/>
      <c r="T22" s="390"/>
      <c r="U22" s="81"/>
      <c r="V22" s="86"/>
      <c r="W22" s="77">
        <f>LEN(C22)</f>
        <v>0</v>
      </c>
      <c r="X22" s="94" t="s">
        <v>100</v>
      </c>
    </row>
    <row r="23" spans="2:24" ht="5.25" customHeight="1" x14ac:dyDescent="0.15">
      <c r="B23" s="93"/>
      <c r="C23" s="95"/>
      <c r="D23" s="95"/>
      <c r="E23" s="95"/>
      <c r="F23" s="95"/>
      <c r="G23" s="95"/>
      <c r="H23" s="95"/>
      <c r="I23" s="95"/>
      <c r="J23" s="95"/>
      <c r="K23" s="95"/>
      <c r="L23" s="95"/>
      <c r="M23" s="95"/>
      <c r="N23" s="95"/>
      <c r="O23" s="95"/>
      <c r="P23" s="95"/>
      <c r="Q23" s="95"/>
      <c r="R23" s="95"/>
      <c r="S23" s="95"/>
      <c r="T23" s="95"/>
      <c r="U23" s="81"/>
      <c r="V23" s="86"/>
    </row>
    <row r="24" spans="2:24" ht="18" customHeight="1" x14ac:dyDescent="0.15">
      <c r="B24" s="93"/>
      <c r="C24" s="390"/>
      <c r="D24" s="390"/>
      <c r="E24" s="390"/>
      <c r="F24" s="390"/>
      <c r="G24" s="390"/>
      <c r="H24" s="390"/>
      <c r="I24" s="390"/>
      <c r="J24" s="390"/>
      <c r="K24" s="390"/>
      <c r="L24" s="390"/>
      <c r="M24" s="390"/>
      <c r="N24" s="390"/>
      <c r="O24" s="390"/>
      <c r="P24" s="390"/>
      <c r="Q24" s="390"/>
      <c r="R24" s="390"/>
      <c r="S24" s="390"/>
      <c r="T24" s="390"/>
      <c r="U24" s="81"/>
      <c r="V24" s="86"/>
      <c r="W24" s="77">
        <f>LEN(C24)</f>
        <v>0</v>
      </c>
      <c r="X24" s="94" t="s">
        <v>100</v>
      </c>
    </row>
    <row r="25" spans="2:24" ht="5.25" customHeight="1" x14ac:dyDescent="0.15">
      <c r="B25" s="93"/>
      <c r="C25" s="95"/>
      <c r="D25" s="95"/>
      <c r="E25" s="95"/>
      <c r="F25" s="95"/>
      <c r="G25" s="95"/>
      <c r="H25" s="95"/>
      <c r="I25" s="95"/>
      <c r="J25" s="95"/>
      <c r="K25" s="95"/>
      <c r="L25" s="95"/>
      <c r="M25" s="95"/>
      <c r="N25" s="95"/>
      <c r="O25" s="95"/>
      <c r="P25" s="95"/>
      <c r="Q25" s="95"/>
      <c r="R25" s="95"/>
      <c r="S25" s="95"/>
      <c r="T25" s="95"/>
      <c r="U25" s="81"/>
      <c r="V25" s="86"/>
    </row>
    <row r="26" spans="2:24" ht="18" customHeight="1" x14ac:dyDescent="0.15">
      <c r="B26" s="93"/>
      <c r="C26" s="390"/>
      <c r="D26" s="390"/>
      <c r="E26" s="390"/>
      <c r="F26" s="390"/>
      <c r="G26" s="390"/>
      <c r="H26" s="390"/>
      <c r="I26" s="390"/>
      <c r="J26" s="390"/>
      <c r="K26" s="390"/>
      <c r="L26" s="390"/>
      <c r="M26" s="390"/>
      <c r="N26" s="390"/>
      <c r="O26" s="390"/>
      <c r="P26" s="390"/>
      <c r="Q26" s="390"/>
      <c r="R26" s="390"/>
      <c r="S26" s="390"/>
      <c r="T26" s="390"/>
      <c r="U26" s="81"/>
      <c r="V26" s="86"/>
      <c r="W26" s="77">
        <f>LEN(C26)</f>
        <v>0</v>
      </c>
      <c r="X26" s="94" t="s">
        <v>100</v>
      </c>
    </row>
    <row r="27" spans="2:24" ht="5.25" customHeight="1" x14ac:dyDescent="0.15">
      <c r="B27" s="93"/>
      <c r="C27" s="95"/>
      <c r="D27" s="95"/>
      <c r="E27" s="95"/>
      <c r="F27" s="95"/>
      <c r="G27" s="95"/>
      <c r="H27" s="95"/>
      <c r="I27" s="95"/>
      <c r="J27" s="95"/>
      <c r="K27" s="95"/>
      <c r="L27" s="95"/>
      <c r="M27" s="95"/>
      <c r="N27" s="95"/>
      <c r="O27" s="95"/>
      <c r="P27" s="95"/>
      <c r="Q27" s="95"/>
      <c r="R27" s="95"/>
      <c r="S27" s="95"/>
      <c r="T27" s="95"/>
      <c r="U27" s="81"/>
      <c r="V27" s="86"/>
    </row>
    <row r="28" spans="2:24" ht="18" customHeight="1" x14ac:dyDescent="0.15">
      <c r="B28" s="93"/>
      <c r="C28" s="390"/>
      <c r="D28" s="390"/>
      <c r="E28" s="390"/>
      <c r="F28" s="390"/>
      <c r="G28" s="390"/>
      <c r="H28" s="390"/>
      <c r="I28" s="390"/>
      <c r="J28" s="390"/>
      <c r="K28" s="390"/>
      <c r="L28" s="390"/>
      <c r="M28" s="390"/>
      <c r="N28" s="390"/>
      <c r="O28" s="390"/>
      <c r="P28" s="390"/>
      <c r="Q28" s="390"/>
      <c r="R28" s="390"/>
      <c r="S28" s="390"/>
      <c r="T28" s="390"/>
      <c r="U28" s="81"/>
      <c r="V28" s="86"/>
      <c r="W28" s="77">
        <f>LEN(C28)</f>
        <v>0</v>
      </c>
      <c r="X28" s="94" t="s">
        <v>100</v>
      </c>
    </row>
    <row r="29" spans="2:24" ht="5.25" customHeight="1" x14ac:dyDescent="0.15">
      <c r="B29" s="93"/>
      <c r="C29" s="95"/>
      <c r="D29" s="95"/>
      <c r="E29" s="95"/>
      <c r="F29" s="95"/>
      <c r="G29" s="95"/>
      <c r="H29" s="95"/>
      <c r="I29" s="95"/>
      <c r="J29" s="95"/>
      <c r="K29" s="95"/>
      <c r="L29" s="95"/>
      <c r="M29" s="95"/>
      <c r="N29" s="95"/>
      <c r="O29" s="95"/>
      <c r="P29" s="95"/>
      <c r="Q29" s="95"/>
      <c r="R29" s="95"/>
      <c r="S29" s="95"/>
      <c r="T29" s="95"/>
      <c r="U29" s="81"/>
      <c r="V29" s="86"/>
    </row>
    <row r="30" spans="2:24" ht="5.25" customHeight="1" x14ac:dyDescent="0.15">
      <c r="B30" s="93"/>
      <c r="C30" s="96"/>
      <c r="D30" s="86"/>
      <c r="E30" s="86"/>
      <c r="F30" s="86"/>
      <c r="G30" s="86"/>
      <c r="H30" s="86"/>
      <c r="I30" s="86"/>
      <c r="J30" s="86"/>
      <c r="K30" s="86"/>
      <c r="L30" s="86"/>
      <c r="M30" s="86"/>
      <c r="N30" s="86"/>
      <c r="O30" s="86"/>
      <c r="P30" s="86"/>
      <c r="Q30" s="86"/>
      <c r="R30" s="86"/>
      <c r="S30" s="86"/>
      <c r="T30" s="86"/>
      <c r="U30" s="97"/>
      <c r="V30" s="86"/>
    </row>
    <row r="31" spans="2:24" ht="6" customHeight="1" x14ac:dyDescent="0.15">
      <c r="B31" s="83"/>
      <c r="C31" s="86"/>
      <c r="D31" s="84"/>
      <c r="E31" s="84"/>
      <c r="F31" s="84"/>
      <c r="G31" s="84"/>
      <c r="H31" s="84"/>
      <c r="I31" s="84"/>
      <c r="J31" s="84"/>
      <c r="K31" s="84"/>
      <c r="L31" s="84"/>
      <c r="M31" s="84"/>
      <c r="N31" s="84"/>
      <c r="O31" s="84"/>
      <c r="P31" s="84"/>
      <c r="Q31" s="84"/>
      <c r="R31" s="84"/>
      <c r="S31" s="84"/>
      <c r="T31" s="84"/>
      <c r="U31" s="81"/>
      <c r="V31" s="86"/>
    </row>
    <row r="32" spans="2:24" ht="16.5" customHeight="1" x14ac:dyDescent="0.15">
      <c r="B32" s="87" t="s">
        <v>7</v>
      </c>
      <c r="C32" s="88" t="s">
        <v>16</v>
      </c>
      <c r="D32" s="89"/>
      <c r="E32" s="89"/>
      <c r="F32" s="89"/>
      <c r="G32" s="89"/>
      <c r="H32" s="89"/>
      <c r="I32" s="89"/>
      <c r="J32" s="89"/>
      <c r="K32" s="89"/>
      <c r="L32" s="89"/>
      <c r="M32" s="89"/>
      <c r="N32" s="89"/>
      <c r="O32" s="89"/>
      <c r="P32" s="89"/>
      <c r="Q32" s="89"/>
      <c r="R32" s="89"/>
      <c r="S32" s="89"/>
      <c r="T32" s="89"/>
      <c r="U32" s="90"/>
      <c r="V32" s="89"/>
    </row>
    <row r="33" spans="1:24" ht="16.5" customHeight="1" x14ac:dyDescent="0.15">
      <c r="A33" s="86"/>
      <c r="B33" s="91"/>
      <c r="C33" s="92" t="s">
        <v>15</v>
      </c>
      <c r="D33" s="89"/>
      <c r="E33" s="89"/>
      <c r="F33" s="89"/>
      <c r="G33" s="89"/>
      <c r="H33" s="89"/>
      <c r="I33" s="89"/>
      <c r="J33" s="89"/>
      <c r="K33" s="89"/>
      <c r="L33" s="89"/>
      <c r="M33" s="89"/>
      <c r="N33" s="89"/>
      <c r="O33" s="89"/>
      <c r="P33" s="89"/>
      <c r="Q33" s="89"/>
      <c r="R33" s="89"/>
      <c r="S33" s="89"/>
      <c r="T33" s="89"/>
      <c r="U33" s="90"/>
      <c r="V33" s="89"/>
    </row>
    <row r="34" spans="1:24" ht="18" customHeight="1" x14ac:dyDescent="0.15">
      <c r="B34" s="93"/>
      <c r="C34" s="459"/>
      <c r="D34" s="459"/>
      <c r="E34" s="459"/>
      <c r="F34" s="459"/>
      <c r="G34" s="459"/>
      <c r="H34" s="459"/>
      <c r="I34" s="459"/>
      <c r="J34" s="459"/>
      <c r="K34" s="459"/>
      <c r="L34" s="459"/>
      <c r="M34" s="459"/>
      <c r="N34" s="459"/>
      <c r="O34" s="459"/>
      <c r="P34" s="459"/>
      <c r="Q34" s="459"/>
      <c r="R34" s="459"/>
      <c r="S34" s="459"/>
      <c r="T34" s="459"/>
      <c r="U34" s="81"/>
      <c r="V34" s="86"/>
      <c r="W34" s="77">
        <f>LEN(C34)</f>
        <v>0</v>
      </c>
      <c r="X34" s="94" t="s">
        <v>100</v>
      </c>
    </row>
    <row r="35" spans="1:24" ht="6" customHeight="1" x14ac:dyDescent="0.15">
      <c r="B35" s="93"/>
      <c r="C35" s="95"/>
      <c r="D35" s="95"/>
      <c r="E35" s="95"/>
      <c r="F35" s="95"/>
      <c r="G35" s="95"/>
      <c r="H35" s="95"/>
      <c r="I35" s="95"/>
      <c r="J35" s="95"/>
      <c r="K35" s="95"/>
      <c r="L35" s="95"/>
      <c r="M35" s="95"/>
      <c r="N35" s="95"/>
      <c r="O35" s="95"/>
      <c r="P35" s="95"/>
      <c r="Q35" s="95"/>
      <c r="R35" s="95"/>
      <c r="S35" s="95"/>
      <c r="T35" s="95"/>
      <c r="U35" s="81"/>
      <c r="V35" s="86"/>
    </row>
    <row r="36" spans="1:24" ht="18" customHeight="1" x14ac:dyDescent="0.15">
      <c r="B36" s="93"/>
      <c r="C36" s="459"/>
      <c r="D36" s="459"/>
      <c r="E36" s="459"/>
      <c r="F36" s="459"/>
      <c r="G36" s="459"/>
      <c r="H36" s="459"/>
      <c r="I36" s="459"/>
      <c r="J36" s="459"/>
      <c r="K36" s="459"/>
      <c r="L36" s="459"/>
      <c r="M36" s="459"/>
      <c r="N36" s="459"/>
      <c r="O36" s="459"/>
      <c r="P36" s="459"/>
      <c r="Q36" s="459"/>
      <c r="R36" s="459"/>
      <c r="S36" s="459"/>
      <c r="T36" s="459"/>
      <c r="U36" s="81"/>
      <c r="V36" s="86"/>
      <c r="W36" s="77">
        <f>LEN(C36)</f>
        <v>0</v>
      </c>
      <c r="X36" s="94" t="s">
        <v>100</v>
      </c>
    </row>
    <row r="37" spans="1:24" ht="5.25" customHeight="1" x14ac:dyDescent="0.15">
      <c r="B37" s="93"/>
      <c r="C37" s="95"/>
      <c r="D37" s="95"/>
      <c r="E37" s="95"/>
      <c r="F37" s="95"/>
      <c r="G37" s="95"/>
      <c r="H37" s="95"/>
      <c r="I37" s="95"/>
      <c r="J37" s="95"/>
      <c r="K37" s="95"/>
      <c r="L37" s="95"/>
      <c r="M37" s="95"/>
      <c r="N37" s="95"/>
      <c r="O37" s="95"/>
      <c r="P37" s="95"/>
      <c r="Q37" s="95"/>
      <c r="R37" s="95"/>
      <c r="S37" s="95"/>
      <c r="T37" s="95"/>
      <c r="U37" s="81"/>
      <c r="V37" s="86"/>
    </row>
    <row r="38" spans="1:24" ht="18" customHeight="1" x14ac:dyDescent="0.15">
      <c r="B38" s="93"/>
      <c r="C38" s="459"/>
      <c r="D38" s="459"/>
      <c r="E38" s="459"/>
      <c r="F38" s="459"/>
      <c r="G38" s="459"/>
      <c r="H38" s="459"/>
      <c r="I38" s="459"/>
      <c r="J38" s="459"/>
      <c r="K38" s="459"/>
      <c r="L38" s="459"/>
      <c r="M38" s="459"/>
      <c r="N38" s="459"/>
      <c r="O38" s="459"/>
      <c r="P38" s="459"/>
      <c r="Q38" s="459"/>
      <c r="R38" s="459"/>
      <c r="S38" s="459"/>
      <c r="T38" s="459"/>
      <c r="U38" s="81"/>
      <c r="V38" s="86"/>
      <c r="W38" s="77">
        <f>LEN(C38)</f>
        <v>0</v>
      </c>
      <c r="X38" s="94" t="s">
        <v>100</v>
      </c>
    </row>
    <row r="39" spans="1:24" ht="5.25" customHeight="1" x14ac:dyDescent="0.15">
      <c r="B39" s="93"/>
      <c r="C39" s="95"/>
      <c r="D39" s="95"/>
      <c r="E39" s="95"/>
      <c r="F39" s="95"/>
      <c r="G39" s="95"/>
      <c r="H39" s="95"/>
      <c r="I39" s="95"/>
      <c r="J39" s="95"/>
      <c r="K39" s="95"/>
      <c r="L39" s="95"/>
      <c r="M39" s="95"/>
      <c r="N39" s="95"/>
      <c r="O39" s="95"/>
      <c r="P39" s="95"/>
      <c r="Q39" s="95"/>
      <c r="R39" s="95"/>
      <c r="S39" s="95"/>
      <c r="T39" s="95"/>
      <c r="U39" s="81"/>
      <c r="V39" s="86"/>
    </row>
    <row r="40" spans="1:24" ht="18" customHeight="1" x14ac:dyDescent="0.15">
      <c r="B40" s="93"/>
      <c r="C40" s="459"/>
      <c r="D40" s="459"/>
      <c r="E40" s="459"/>
      <c r="F40" s="459"/>
      <c r="G40" s="459"/>
      <c r="H40" s="459"/>
      <c r="I40" s="459"/>
      <c r="J40" s="459"/>
      <c r="K40" s="459"/>
      <c r="L40" s="459"/>
      <c r="M40" s="459"/>
      <c r="N40" s="459"/>
      <c r="O40" s="459"/>
      <c r="P40" s="459"/>
      <c r="Q40" s="459"/>
      <c r="R40" s="459"/>
      <c r="S40" s="459"/>
      <c r="T40" s="459"/>
      <c r="U40" s="81"/>
      <c r="V40" s="86"/>
      <c r="W40" s="77">
        <f>LEN(C40)</f>
        <v>0</v>
      </c>
      <c r="X40" s="94" t="s">
        <v>100</v>
      </c>
    </row>
    <row r="41" spans="1:24" ht="5.25" customHeight="1" x14ac:dyDescent="0.15">
      <c r="B41" s="93"/>
      <c r="C41" s="95"/>
      <c r="D41" s="95"/>
      <c r="E41" s="95"/>
      <c r="F41" s="95"/>
      <c r="G41" s="95"/>
      <c r="H41" s="95"/>
      <c r="I41" s="95"/>
      <c r="J41" s="95"/>
      <c r="K41" s="95"/>
      <c r="L41" s="95"/>
      <c r="M41" s="95"/>
      <c r="N41" s="95"/>
      <c r="O41" s="95"/>
      <c r="P41" s="95"/>
      <c r="Q41" s="95"/>
      <c r="R41" s="95"/>
      <c r="S41" s="95"/>
      <c r="T41" s="95"/>
      <c r="U41" s="81"/>
      <c r="V41" s="86"/>
    </row>
    <row r="42" spans="1:24" ht="18" customHeight="1" x14ac:dyDescent="0.15">
      <c r="B42" s="93"/>
      <c r="C42" s="459"/>
      <c r="D42" s="459"/>
      <c r="E42" s="459"/>
      <c r="F42" s="459"/>
      <c r="G42" s="459"/>
      <c r="H42" s="459"/>
      <c r="I42" s="459"/>
      <c r="J42" s="459"/>
      <c r="K42" s="459"/>
      <c r="L42" s="459"/>
      <c r="M42" s="459"/>
      <c r="N42" s="459"/>
      <c r="O42" s="459"/>
      <c r="P42" s="459"/>
      <c r="Q42" s="459"/>
      <c r="R42" s="459"/>
      <c r="S42" s="459"/>
      <c r="T42" s="459"/>
      <c r="U42" s="81"/>
      <c r="V42" s="86"/>
      <c r="W42" s="77">
        <f>LEN(C42)</f>
        <v>0</v>
      </c>
      <c r="X42" s="94" t="s">
        <v>100</v>
      </c>
    </row>
    <row r="43" spans="1:24" ht="5.25" customHeight="1" x14ac:dyDescent="0.15">
      <c r="B43" s="93"/>
      <c r="C43" s="95"/>
      <c r="D43" s="95"/>
      <c r="E43" s="95"/>
      <c r="F43" s="95"/>
      <c r="G43" s="95"/>
      <c r="H43" s="95"/>
      <c r="I43" s="95"/>
      <c r="J43" s="95"/>
      <c r="K43" s="95"/>
      <c r="L43" s="95"/>
      <c r="M43" s="95"/>
      <c r="N43" s="95"/>
      <c r="O43" s="95"/>
      <c r="P43" s="95"/>
      <c r="Q43" s="95"/>
      <c r="R43" s="95"/>
      <c r="S43" s="95"/>
      <c r="T43" s="95"/>
      <c r="U43" s="81"/>
      <c r="V43" s="86"/>
    </row>
    <row r="44" spans="1:24" ht="18" customHeight="1" x14ac:dyDescent="0.15">
      <c r="B44" s="93"/>
      <c r="C44" s="459"/>
      <c r="D44" s="459"/>
      <c r="E44" s="459"/>
      <c r="F44" s="459"/>
      <c r="G44" s="459"/>
      <c r="H44" s="459"/>
      <c r="I44" s="459"/>
      <c r="J44" s="459"/>
      <c r="K44" s="459"/>
      <c r="L44" s="459"/>
      <c r="M44" s="459"/>
      <c r="N44" s="459"/>
      <c r="O44" s="459"/>
      <c r="P44" s="459"/>
      <c r="Q44" s="459"/>
      <c r="R44" s="459"/>
      <c r="S44" s="459"/>
      <c r="T44" s="459"/>
      <c r="U44" s="81"/>
      <c r="V44" s="86"/>
      <c r="W44" s="77">
        <f>LEN(C44)</f>
        <v>0</v>
      </c>
      <c r="X44" s="94" t="s">
        <v>100</v>
      </c>
    </row>
    <row r="45" spans="1:24" ht="5.25" customHeight="1" x14ac:dyDescent="0.15">
      <c r="B45" s="93"/>
      <c r="C45" s="95"/>
      <c r="D45" s="95"/>
      <c r="E45" s="95"/>
      <c r="F45" s="95"/>
      <c r="G45" s="95"/>
      <c r="H45" s="95"/>
      <c r="I45" s="95"/>
      <c r="J45" s="95"/>
      <c r="K45" s="95"/>
      <c r="L45" s="95"/>
      <c r="M45" s="95"/>
      <c r="N45" s="95"/>
      <c r="O45" s="95"/>
      <c r="P45" s="95"/>
      <c r="Q45" s="95"/>
      <c r="R45" s="95"/>
      <c r="S45" s="95"/>
      <c r="T45" s="95"/>
      <c r="U45" s="81"/>
      <c r="V45" s="86"/>
    </row>
    <row r="46" spans="1:24" ht="18" customHeight="1" x14ac:dyDescent="0.15">
      <c r="B46" s="93"/>
      <c r="C46" s="459"/>
      <c r="D46" s="459"/>
      <c r="E46" s="459"/>
      <c r="F46" s="459"/>
      <c r="G46" s="459"/>
      <c r="H46" s="459"/>
      <c r="I46" s="459"/>
      <c r="J46" s="459"/>
      <c r="K46" s="459"/>
      <c r="L46" s="459"/>
      <c r="M46" s="459"/>
      <c r="N46" s="459"/>
      <c r="O46" s="459"/>
      <c r="P46" s="459"/>
      <c r="Q46" s="459"/>
      <c r="R46" s="459"/>
      <c r="S46" s="459"/>
      <c r="T46" s="459"/>
      <c r="U46" s="81"/>
      <c r="V46" s="86"/>
      <c r="W46" s="77">
        <f>LEN(C46)</f>
        <v>0</v>
      </c>
      <c r="X46" s="94" t="s">
        <v>100</v>
      </c>
    </row>
    <row r="47" spans="1:24" ht="5.25" customHeight="1" x14ac:dyDescent="0.15">
      <c r="B47" s="93"/>
      <c r="C47" s="95"/>
      <c r="D47" s="95"/>
      <c r="E47" s="95"/>
      <c r="F47" s="95"/>
      <c r="G47" s="95"/>
      <c r="H47" s="95"/>
      <c r="I47" s="95"/>
      <c r="J47" s="95"/>
      <c r="K47" s="95"/>
      <c r="L47" s="95"/>
      <c r="M47" s="95"/>
      <c r="N47" s="95"/>
      <c r="O47" s="95"/>
      <c r="P47" s="95"/>
      <c r="Q47" s="95"/>
      <c r="R47" s="95"/>
      <c r="S47" s="95"/>
      <c r="T47" s="95"/>
      <c r="U47" s="81"/>
      <c r="V47" s="86"/>
    </row>
    <row r="48" spans="1:24" ht="18" customHeight="1" x14ac:dyDescent="0.15">
      <c r="B48" s="93"/>
      <c r="C48" s="459"/>
      <c r="D48" s="459"/>
      <c r="E48" s="459"/>
      <c r="F48" s="459"/>
      <c r="G48" s="459"/>
      <c r="H48" s="459"/>
      <c r="I48" s="459"/>
      <c r="J48" s="459"/>
      <c r="K48" s="459"/>
      <c r="L48" s="459"/>
      <c r="M48" s="459"/>
      <c r="N48" s="459"/>
      <c r="O48" s="459"/>
      <c r="P48" s="459"/>
      <c r="Q48" s="459"/>
      <c r="R48" s="459"/>
      <c r="S48" s="459"/>
      <c r="T48" s="459"/>
      <c r="U48" s="81"/>
      <c r="V48" s="86"/>
      <c r="W48" s="77">
        <f>LEN(C48)</f>
        <v>0</v>
      </c>
      <c r="X48" s="94" t="s">
        <v>100</v>
      </c>
    </row>
    <row r="49" spans="1:22" ht="5.25" customHeight="1" x14ac:dyDescent="0.15">
      <c r="B49" s="93"/>
      <c r="C49" s="95"/>
      <c r="D49" s="95"/>
      <c r="E49" s="95"/>
      <c r="F49" s="95"/>
      <c r="G49" s="95"/>
      <c r="H49" s="95"/>
      <c r="I49" s="95"/>
      <c r="J49" s="95"/>
      <c r="K49" s="95"/>
      <c r="L49" s="95"/>
      <c r="M49" s="95"/>
      <c r="N49" s="95"/>
      <c r="O49" s="95"/>
      <c r="P49" s="95"/>
      <c r="Q49" s="95"/>
      <c r="R49" s="95"/>
      <c r="S49" s="95"/>
      <c r="T49" s="95"/>
      <c r="U49" s="81"/>
      <c r="V49" s="86"/>
    </row>
    <row r="50" spans="1:22" ht="5.25" customHeight="1" x14ac:dyDescent="0.15">
      <c r="B50" s="98"/>
      <c r="C50" s="96"/>
      <c r="D50" s="96"/>
      <c r="E50" s="96"/>
      <c r="F50" s="96"/>
      <c r="G50" s="96"/>
      <c r="H50" s="96"/>
      <c r="I50" s="96"/>
      <c r="J50" s="96"/>
      <c r="K50" s="96"/>
      <c r="L50" s="96"/>
      <c r="M50" s="96"/>
      <c r="N50" s="96"/>
      <c r="O50" s="96"/>
      <c r="P50" s="96"/>
      <c r="Q50" s="96"/>
      <c r="R50" s="96"/>
      <c r="S50" s="96"/>
      <c r="T50" s="96"/>
      <c r="U50" s="97"/>
      <c r="V50" s="86"/>
    </row>
    <row r="51" spans="1:22" ht="5.25" customHeight="1" x14ac:dyDescent="0.15">
      <c r="B51" s="93"/>
      <c r="C51" s="86"/>
      <c r="D51" s="86"/>
      <c r="E51" s="86"/>
      <c r="F51" s="86"/>
      <c r="G51" s="86"/>
      <c r="H51" s="86"/>
      <c r="I51" s="86"/>
      <c r="J51" s="86"/>
      <c r="K51" s="86"/>
      <c r="L51" s="86"/>
      <c r="M51" s="86"/>
      <c r="N51" s="86"/>
      <c r="O51" s="86"/>
      <c r="P51" s="86"/>
      <c r="Q51" s="86"/>
      <c r="R51" s="86"/>
      <c r="S51" s="86"/>
      <c r="T51" s="86"/>
      <c r="U51" s="81"/>
      <c r="V51" s="86"/>
    </row>
    <row r="52" spans="1:22" x14ac:dyDescent="0.15">
      <c r="A52" s="86"/>
      <c r="B52" s="87" t="s">
        <v>8</v>
      </c>
      <c r="C52" s="92" t="s">
        <v>9</v>
      </c>
      <c r="D52" s="86"/>
      <c r="E52" s="86"/>
      <c r="U52" s="81"/>
      <c r="V52" s="86"/>
    </row>
    <row r="53" spans="1:22" ht="19.5" customHeight="1" x14ac:dyDescent="0.15">
      <c r="A53" s="86"/>
      <c r="B53" s="91"/>
      <c r="C53" s="88" t="s">
        <v>17</v>
      </c>
      <c r="D53" s="86"/>
      <c r="E53" s="86"/>
      <c r="G53" s="96"/>
      <c r="U53" s="81"/>
      <c r="V53" s="86"/>
    </row>
    <row r="54" spans="1:22" x14ac:dyDescent="0.15">
      <c r="A54" s="86"/>
      <c r="B54" s="99"/>
      <c r="C54" s="100" t="s">
        <v>10</v>
      </c>
      <c r="D54" s="100"/>
      <c r="E54" s="101"/>
      <c r="F54" s="102" t="s">
        <v>11</v>
      </c>
      <c r="G54" s="103"/>
      <c r="H54" s="102"/>
      <c r="I54" s="104"/>
      <c r="J54" s="102" t="s">
        <v>12</v>
      </c>
      <c r="K54" s="104"/>
      <c r="L54" s="100"/>
      <c r="M54" s="100" t="s">
        <v>10</v>
      </c>
      <c r="N54" s="100"/>
      <c r="O54" s="101"/>
      <c r="P54" s="102" t="s">
        <v>11</v>
      </c>
      <c r="Q54" s="102"/>
      <c r="R54" s="102"/>
      <c r="S54" s="104"/>
      <c r="T54" s="102" t="s">
        <v>12</v>
      </c>
      <c r="U54" s="105"/>
      <c r="V54" s="86"/>
    </row>
    <row r="55" spans="1:22" x14ac:dyDescent="0.15">
      <c r="B55" s="359"/>
      <c r="C55" s="360"/>
      <c r="D55" s="360"/>
      <c r="E55" s="360"/>
      <c r="F55" s="360"/>
      <c r="G55" s="360"/>
      <c r="H55" s="360"/>
      <c r="I55" s="360"/>
      <c r="J55" s="361"/>
      <c r="K55" s="368"/>
      <c r="L55" s="359"/>
      <c r="M55" s="360"/>
      <c r="N55" s="360"/>
      <c r="O55" s="360"/>
      <c r="P55" s="360"/>
      <c r="Q55" s="360"/>
      <c r="R55" s="360"/>
      <c r="S55" s="360"/>
      <c r="T55" s="361"/>
      <c r="U55" s="362"/>
      <c r="V55" s="86"/>
    </row>
    <row r="56" spans="1:22" x14ac:dyDescent="0.15">
      <c r="B56" s="363"/>
      <c r="C56" s="364"/>
      <c r="D56" s="364"/>
      <c r="E56" s="364"/>
      <c r="F56" s="364"/>
      <c r="G56" s="364"/>
      <c r="H56" s="364"/>
      <c r="I56" s="364"/>
      <c r="J56" s="355"/>
      <c r="K56" s="369"/>
      <c r="L56" s="363"/>
      <c r="M56" s="364"/>
      <c r="N56" s="364"/>
      <c r="O56" s="364"/>
      <c r="P56" s="364"/>
      <c r="Q56" s="364"/>
      <c r="R56" s="364"/>
      <c r="S56" s="364"/>
      <c r="T56" s="355"/>
      <c r="U56" s="356"/>
      <c r="V56" s="86"/>
    </row>
    <row r="57" spans="1:22" x14ac:dyDescent="0.15">
      <c r="B57" s="363"/>
      <c r="C57" s="364"/>
      <c r="D57" s="364"/>
      <c r="E57" s="364"/>
      <c r="F57" s="364"/>
      <c r="G57" s="364"/>
      <c r="H57" s="364"/>
      <c r="I57" s="364"/>
      <c r="J57" s="355"/>
      <c r="K57" s="369"/>
      <c r="L57" s="363"/>
      <c r="M57" s="364"/>
      <c r="N57" s="364"/>
      <c r="O57" s="364"/>
      <c r="P57" s="364"/>
      <c r="Q57" s="364"/>
      <c r="R57" s="364"/>
      <c r="S57" s="364"/>
      <c r="T57" s="355"/>
      <c r="U57" s="356"/>
      <c r="V57" s="86"/>
    </row>
    <row r="58" spans="1:22" x14ac:dyDescent="0.15">
      <c r="B58" s="363"/>
      <c r="C58" s="364"/>
      <c r="D58" s="364"/>
      <c r="E58" s="364"/>
      <c r="F58" s="364"/>
      <c r="G58" s="364"/>
      <c r="H58" s="364"/>
      <c r="I58" s="364"/>
      <c r="J58" s="355"/>
      <c r="K58" s="369"/>
      <c r="L58" s="363"/>
      <c r="M58" s="364"/>
      <c r="N58" s="364"/>
      <c r="O58" s="364"/>
      <c r="P58" s="364"/>
      <c r="Q58" s="364"/>
      <c r="R58" s="364"/>
      <c r="S58" s="364"/>
      <c r="T58" s="355"/>
      <c r="U58" s="356"/>
      <c r="V58" s="86"/>
    </row>
    <row r="59" spans="1:22" x14ac:dyDescent="0.15">
      <c r="B59" s="363"/>
      <c r="C59" s="364"/>
      <c r="D59" s="364"/>
      <c r="E59" s="364"/>
      <c r="F59" s="364"/>
      <c r="G59" s="364"/>
      <c r="H59" s="364"/>
      <c r="I59" s="364"/>
      <c r="J59" s="355"/>
      <c r="K59" s="369"/>
      <c r="L59" s="363"/>
      <c r="M59" s="364"/>
      <c r="N59" s="364"/>
      <c r="O59" s="364"/>
      <c r="P59" s="364"/>
      <c r="Q59" s="364"/>
      <c r="R59" s="364"/>
      <c r="S59" s="364"/>
      <c r="T59" s="355"/>
      <c r="U59" s="356"/>
      <c r="V59" s="86"/>
    </row>
    <row r="60" spans="1:22" ht="14.25" thickBot="1" x14ac:dyDescent="0.2">
      <c r="B60" s="365"/>
      <c r="C60" s="366"/>
      <c r="D60" s="366"/>
      <c r="E60" s="366"/>
      <c r="F60" s="366"/>
      <c r="G60" s="366"/>
      <c r="H60" s="366"/>
      <c r="I60" s="366"/>
      <c r="J60" s="357"/>
      <c r="K60" s="358"/>
      <c r="L60" s="365"/>
      <c r="M60" s="366"/>
      <c r="N60" s="366"/>
      <c r="O60" s="366"/>
      <c r="P60" s="366"/>
      <c r="Q60" s="366"/>
      <c r="R60" s="366"/>
      <c r="S60" s="366"/>
      <c r="T60" s="357"/>
      <c r="U60" s="367"/>
      <c r="V60" s="86"/>
    </row>
    <row r="61" spans="1:22" ht="48" customHeight="1" thickBot="1" x14ac:dyDescent="0.2">
      <c r="B61" s="447" t="s">
        <v>22</v>
      </c>
      <c r="C61" s="448"/>
      <c r="D61" s="448"/>
      <c r="E61" s="448"/>
      <c r="F61" s="448"/>
      <c r="G61" s="448"/>
      <c r="H61" s="448"/>
      <c r="I61" s="448"/>
      <c r="J61" s="448"/>
      <c r="K61" s="448"/>
      <c r="L61" s="448"/>
      <c r="M61" s="448"/>
      <c r="N61" s="448"/>
      <c r="O61" s="448"/>
      <c r="P61" s="448"/>
      <c r="Q61" s="448"/>
      <c r="R61" s="448"/>
      <c r="S61" s="448"/>
      <c r="T61" s="448"/>
      <c r="U61" s="449"/>
    </row>
    <row r="62" spans="1:22" ht="27.75" customHeight="1" x14ac:dyDescent="0.15">
      <c r="B62" s="394" t="s">
        <v>52</v>
      </c>
      <c r="C62" s="395"/>
      <c r="D62" s="395"/>
      <c r="E62" s="395"/>
      <c r="F62" s="395"/>
      <c r="G62" s="395"/>
      <c r="H62" s="395"/>
      <c r="I62" s="395"/>
      <c r="J62" s="395"/>
      <c r="K62" s="395"/>
      <c r="L62" s="395"/>
      <c r="M62" s="395"/>
      <c r="N62" s="395"/>
      <c r="O62" s="395"/>
      <c r="P62" s="395"/>
      <c r="Q62" s="395"/>
      <c r="R62" s="395"/>
      <c r="S62" s="395"/>
      <c r="T62" s="395"/>
      <c r="U62" s="395"/>
    </row>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81" ht="6" customHeight="1" x14ac:dyDescent="0.15"/>
    <row r="88" ht="6.75" customHeight="1" x14ac:dyDescent="0.15"/>
  </sheetData>
  <sheetProtection password="E86D" sheet="1" objects="1" scenarios="1" selectLockedCells="1"/>
  <protectedRanges>
    <protectedRange sqref="A1:U1 A2:N4 A5:L5 O4 M5 O5 S5 S7 U7 Q7 M7 P8 Q8 M9 O9 M11 M12 P11 P12 B7 B6 E6 B10 E10 A6:A12" name="範囲1"/>
  </protectedRanges>
  <dataConsolidate/>
  <mergeCells count="78">
    <mergeCell ref="B61:U61"/>
    <mergeCell ref="E10:L12"/>
    <mergeCell ref="M12:O12"/>
    <mergeCell ref="C16:T16"/>
    <mergeCell ref="C18:T18"/>
    <mergeCell ref="P11:U11"/>
    <mergeCell ref="C28:T28"/>
    <mergeCell ref="C34:T34"/>
    <mergeCell ref="C36:T36"/>
    <mergeCell ref="C38:T38"/>
    <mergeCell ref="C40:T40"/>
    <mergeCell ref="C42:T42"/>
    <mergeCell ref="C44:T44"/>
    <mergeCell ref="C46:T46"/>
    <mergeCell ref="C48:T48"/>
    <mergeCell ref="B55:E55"/>
    <mergeCell ref="B62:U62"/>
    <mergeCell ref="B10:D12"/>
    <mergeCell ref="M2:N3"/>
    <mergeCell ref="F5:K5"/>
    <mergeCell ref="M5:N6"/>
    <mergeCell ref="O5:Q6"/>
    <mergeCell ref="E6:L6"/>
    <mergeCell ref="B4:K4"/>
    <mergeCell ref="O9:U10"/>
    <mergeCell ref="O4:U4"/>
    <mergeCell ref="S5:U6"/>
    <mergeCell ref="B3:K3"/>
    <mergeCell ref="B6:D6"/>
    <mergeCell ref="E7:L9"/>
    <mergeCell ref="M11:O11"/>
    <mergeCell ref="O2:U3"/>
    <mergeCell ref="C20:T20"/>
    <mergeCell ref="C22:T22"/>
    <mergeCell ref="C24:T24"/>
    <mergeCell ref="C26:T26"/>
    <mergeCell ref="P12:U12"/>
    <mergeCell ref="M7:N8"/>
    <mergeCell ref="M9:N10"/>
    <mergeCell ref="R5:R6"/>
    <mergeCell ref="B7:D9"/>
    <mergeCell ref="Q8:U8"/>
    <mergeCell ref="O7:P7"/>
    <mergeCell ref="J56:K56"/>
    <mergeCell ref="L59:O59"/>
    <mergeCell ref="P59:S59"/>
    <mergeCell ref="J57:K57"/>
    <mergeCell ref="J58:K58"/>
    <mergeCell ref="J59:K59"/>
    <mergeCell ref="L58:O58"/>
    <mergeCell ref="P58:S58"/>
    <mergeCell ref="B60:E60"/>
    <mergeCell ref="F55:I55"/>
    <mergeCell ref="F56:I56"/>
    <mergeCell ref="F57:I57"/>
    <mergeCell ref="F58:I58"/>
    <mergeCell ref="F59:I59"/>
    <mergeCell ref="F60:I60"/>
    <mergeCell ref="B56:E56"/>
    <mergeCell ref="B57:E57"/>
    <mergeCell ref="B58:E58"/>
    <mergeCell ref="B59:E59"/>
    <mergeCell ref="T59:U59"/>
    <mergeCell ref="J60:K60"/>
    <mergeCell ref="L55:O55"/>
    <mergeCell ref="P55:S55"/>
    <mergeCell ref="T55:U55"/>
    <mergeCell ref="L56:O56"/>
    <mergeCell ref="P56:S56"/>
    <mergeCell ref="T56:U56"/>
    <mergeCell ref="L57:O57"/>
    <mergeCell ref="P57:S57"/>
    <mergeCell ref="L60:O60"/>
    <mergeCell ref="P60:S60"/>
    <mergeCell ref="T60:U60"/>
    <mergeCell ref="T57:U57"/>
    <mergeCell ref="T58:U58"/>
    <mergeCell ref="J55:K55"/>
  </mergeCells>
  <phoneticPr fontId="4"/>
  <pageMargins left="0.62992125984251968" right="0.39370078740157483" top="0.78740157480314965" bottom="0.39370078740157483" header="0.51181102362204722" footer="0.51181102362204722"/>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時間割!$B$5:$B$43</xm:f>
          </x14:formula1>
          <xm:sqref>O2:U3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showGridLines="0" view="pageBreakPreview" topLeftCell="A10" zoomScaleNormal="120" zoomScaleSheetLayoutView="100" workbookViewId="0">
      <selection activeCell="K26" sqref="K26"/>
    </sheetView>
  </sheetViews>
  <sheetFormatPr defaultRowHeight="13.5" x14ac:dyDescent="0.15"/>
  <cols>
    <col min="1" max="1" width="2.5" style="143" customWidth="1"/>
    <col min="2" max="2" width="4.75" style="143" customWidth="1"/>
    <col min="3" max="3" width="3.25" style="143" customWidth="1"/>
    <col min="4" max="4" width="26.375" style="143" customWidth="1"/>
    <col min="5" max="6" width="5.625" style="143" customWidth="1"/>
    <col min="7" max="9" width="7.625" style="143" customWidth="1"/>
    <col min="10" max="10" width="16.625" style="143" customWidth="1"/>
    <col min="11" max="16384" width="9" style="143"/>
  </cols>
  <sheetData>
    <row r="1" spans="2:10" ht="14.25" x14ac:dyDescent="0.15">
      <c r="B1" s="463" t="s">
        <v>332</v>
      </c>
      <c r="C1" s="463"/>
      <c r="D1" s="463"/>
      <c r="E1" s="463"/>
      <c r="F1" s="463"/>
      <c r="G1" s="463"/>
      <c r="H1" s="463"/>
      <c r="I1" s="463"/>
      <c r="J1" s="463"/>
    </row>
    <row r="2" spans="2:10" ht="14.25" x14ac:dyDescent="0.15">
      <c r="B2" s="464"/>
      <c r="C2" s="464"/>
      <c r="D2" s="464"/>
      <c r="E2" s="464"/>
      <c r="F2" s="464"/>
      <c r="G2" s="464"/>
      <c r="H2" s="464"/>
      <c r="I2" s="464"/>
      <c r="J2" s="464"/>
    </row>
    <row r="3" spans="2:10" ht="13.5" customHeight="1" x14ac:dyDescent="0.15">
      <c r="B3" s="465" t="s">
        <v>248</v>
      </c>
      <c r="C3" s="466"/>
      <c r="D3" s="467"/>
      <c r="E3" s="471" t="s">
        <v>249</v>
      </c>
      <c r="F3" s="471" t="s">
        <v>250</v>
      </c>
      <c r="G3" s="473" t="s">
        <v>251</v>
      </c>
      <c r="H3" s="471" t="s">
        <v>252</v>
      </c>
      <c r="I3" s="471" t="s">
        <v>253</v>
      </c>
      <c r="J3" s="475" t="s">
        <v>72</v>
      </c>
    </row>
    <row r="4" spans="2:10" x14ac:dyDescent="0.15">
      <c r="B4" s="468"/>
      <c r="C4" s="469"/>
      <c r="D4" s="470"/>
      <c r="E4" s="472"/>
      <c r="F4" s="472"/>
      <c r="G4" s="474"/>
      <c r="H4" s="472"/>
      <c r="I4" s="472"/>
      <c r="J4" s="476"/>
    </row>
    <row r="5" spans="2:10" x14ac:dyDescent="0.15">
      <c r="B5" s="106" t="s">
        <v>335</v>
      </c>
      <c r="C5" s="146" t="s">
        <v>336</v>
      </c>
      <c r="D5" s="145"/>
      <c r="E5" s="53">
        <v>2</v>
      </c>
      <c r="F5" s="55" t="s">
        <v>337</v>
      </c>
      <c r="G5" s="136" t="s">
        <v>338</v>
      </c>
      <c r="H5" s="135" t="s">
        <v>339</v>
      </c>
      <c r="I5" s="53" t="s">
        <v>340</v>
      </c>
      <c r="J5" s="54" t="s">
        <v>341</v>
      </c>
    </row>
    <row r="6" spans="2:10" x14ac:dyDescent="0.15">
      <c r="B6" s="106" t="s">
        <v>344</v>
      </c>
      <c r="C6" s="149" t="s">
        <v>345</v>
      </c>
      <c r="D6" s="148"/>
      <c r="E6" s="108">
        <v>2</v>
      </c>
      <c r="F6" s="55" t="s">
        <v>346</v>
      </c>
      <c r="G6" s="109" t="s">
        <v>112</v>
      </c>
      <c r="H6" s="53" t="s">
        <v>333</v>
      </c>
      <c r="I6" s="53" t="s">
        <v>333</v>
      </c>
      <c r="J6" s="54" t="s">
        <v>329</v>
      </c>
    </row>
    <row r="7" spans="2:10" x14ac:dyDescent="0.15">
      <c r="B7" s="106" t="s">
        <v>347</v>
      </c>
      <c r="C7" s="149" t="s">
        <v>348</v>
      </c>
      <c r="D7" s="148"/>
      <c r="E7" s="108">
        <v>2</v>
      </c>
      <c r="F7" s="55" t="s">
        <v>346</v>
      </c>
      <c r="G7" s="109" t="s">
        <v>349</v>
      </c>
      <c r="H7" s="53" t="s">
        <v>333</v>
      </c>
      <c r="I7" s="53" t="s">
        <v>333</v>
      </c>
      <c r="J7" s="54" t="s">
        <v>350</v>
      </c>
    </row>
    <row r="8" spans="2:10" x14ac:dyDescent="0.15">
      <c r="B8" s="106" t="s">
        <v>351</v>
      </c>
      <c r="C8" s="149" t="s">
        <v>352</v>
      </c>
      <c r="D8" s="148"/>
      <c r="E8" s="108">
        <v>2</v>
      </c>
      <c r="F8" s="55" t="s">
        <v>353</v>
      </c>
      <c r="G8" s="109" t="s">
        <v>354</v>
      </c>
      <c r="H8" s="53" t="s">
        <v>333</v>
      </c>
      <c r="I8" s="53" t="s">
        <v>333</v>
      </c>
      <c r="J8" s="54" t="s">
        <v>355</v>
      </c>
    </row>
    <row r="9" spans="2:10" x14ac:dyDescent="0.15">
      <c r="B9" s="150" t="s">
        <v>357</v>
      </c>
      <c r="C9" s="146" t="s">
        <v>358</v>
      </c>
      <c r="D9" s="148"/>
      <c r="E9" s="108">
        <v>2</v>
      </c>
      <c r="F9" s="55" t="s">
        <v>359</v>
      </c>
      <c r="G9" s="109" t="s">
        <v>360</v>
      </c>
      <c r="H9" s="53" t="s">
        <v>343</v>
      </c>
      <c r="I9" s="53" t="s">
        <v>361</v>
      </c>
      <c r="J9" s="57" t="s">
        <v>362</v>
      </c>
    </row>
    <row r="10" spans="2:10" ht="13.5" customHeight="1" x14ac:dyDescent="0.15">
      <c r="B10" s="150" t="s">
        <v>364</v>
      </c>
      <c r="C10" s="146" t="s">
        <v>365</v>
      </c>
      <c r="D10" s="151"/>
      <c r="E10" s="56">
        <v>2</v>
      </c>
      <c r="F10" s="56" t="s">
        <v>366</v>
      </c>
      <c r="G10" s="58" t="s">
        <v>363</v>
      </c>
      <c r="H10" s="53" t="s">
        <v>361</v>
      </c>
      <c r="I10" s="53" t="s">
        <v>343</v>
      </c>
      <c r="J10" s="57" t="s">
        <v>289</v>
      </c>
    </row>
    <row r="11" spans="2:10" x14ac:dyDescent="0.15">
      <c r="B11" s="106" t="s">
        <v>368</v>
      </c>
      <c r="C11" s="149" t="s">
        <v>369</v>
      </c>
      <c r="D11" s="148"/>
      <c r="E11" s="53">
        <v>2</v>
      </c>
      <c r="F11" s="53" t="s">
        <v>359</v>
      </c>
      <c r="G11" s="136" t="s">
        <v>370</v>
      </c>
      <c r="H11" s="53" t="s">
        <v>333</v>
      </c>
      <c r="I11" s="53" t="s">
        <v>343</v>
      </c>
      <c r="J11" s="57" t="s">
        <v>367</v>
      </c>
    </row>
    <row r="12" spans="2:10" x14ac:dyDescent="0.15">
      <c r="B12" s="106" t="s">
        <v>371</v>
      </c>
      <c r="C12" s="147" t="s">
        <v>372</v>
      </c>
      <c r="D12" s="148"/>
      <c r="E12" s="53">
        <v>2</v>
      </c>
      <c r="F12" s="53" t="s">
        <v>359</v>
      </c>
      <c r="G12" s="136" t="s">
        <v>268</v>
      </c>
      <c r="H12" s="53" t="s">
        <v>343</v>
      </c>
      <c r="I12" s="53" t="s">
        <v>361</v>
      </c>
      <c r="J12" s="54" t="s">
        <v>342</v>
      </c>
    </row>
    <row r="13" spans="2:10" x14ac:dyDescent="0.15">
      <c r="B13" s="106" t="s">
        <v>256</v>
      </c>
      <c r="C13" s="146" t="s">
        <v>373</v>
      </c>
      <c r="D13" s="145"/>
      <c r="E13" s="53">
        <v>2</v>
      </c>
      <c r="F13" s="55" t="s">
        <v>359</v>
      </c>
      <c r="G13" s="136" t="s">
        <v>288</v>
      </c>
      <c r="H13" s="53" t="s">
        <v>361</v>
      </c>
      <c r="I13" s="53" t="s">
        <v>361</v>
      </c>
      <c r="J13" s="153" t="s">
        <v>374</v>
      </c>
    </row>
    <row r="14" spans="2:10" x14ac:dyDescent="0.15">
      <c r="B14" s="106" t="s">
        <v>260</v>
      </c>
      <c r="C14" s="147" t="s">
        <v>375</v>
      </c>
      <c r="D14" s="145"/>
      <c r="E14" s="53">
        <v>2</v>
      </c>
      <c r="F14" s="53" t="s">
        <v>359</v>
      </c>
      <c r="G14" s="136" t="s">
        <v>376</v>
      </c>
      <c r="H14" s="135" t="s">
        <v>343</v>
      </c>
      <c r="I14" s="53" t="s">
        <v>361</v>
      </c>
      <c r="J14" s="153" t="s">
        <v>255</v>
      </c>
    </row>
    <row r="15" spans="2:10" x14ac:dyDescent="0.15">
      <c r="B15" s="106" t="s">
        <v>262</v>
      </c>
      <c r="C15" s="147" t="s">
        <v>381</v>
      </c>
      <c r="D15" s="145"/>
      <c r="E15" s="53">
        <v>2</v>
      </c>
      <c r="F15" s="53" t="s">
        <v>382</v>
      </c>
      <c r="G15" s="136" t="s">
        <v>378</v>
      </c>
      <c r="H15" s="135" t="s">
        <v>259</v>
      </c>
      <c r="I15" s="53" t="s">
        <v>383</v>
      </c>
      <c r="J15" s="153" t="s">
        <v>267</v>
      </c>
    </row>
    <row r="16" spans="2:10" x14ac:dyDescent="0.15">
      <c r="B16" s="106" t="s">
        <v>263</v>
      </c>
      <c r="C16" s="147" t="s">
        <v>385</v>
      </c>
      <c r="D16" s="145"/>
      <c r="E16" s="53">
        <v>2</v>
      </c>
      <c r="F16" s="53" t="s">
        <v>382</v>
      </c>
      <c r="G16" s="107" t="s">
        <v>386</v>
      </c>
      <c r="H16" s="135" t="s">
        <v>259</v>
      </c>
      <c r="I16" s="53" t="s">
        <v>259</v>
      </c>
      <c r="J16" s="153" t="s">
        <v>387</v>
      </c>
    </row>
    <row r="17" spans="2:10" x14ac:dyDescent="0.15">
      <c r="B17" s="106" t="s">
        <v>264</v>
      </c>
      <c r="C17" s="146" t="s">
        <v>388</v>
      </c>
      <c r="D17" s="145"/>
      <c r="E17" s="53">
        <v>2</v>
      </c>
      <c r="F17" s="53" t="s">
        <v>389</v>
      </c>
      <c r="G17" s="136" t="s">
        <v>377</v>
      </c>
      <c r="H17" s="135" t="s">
        <v>379</v>
      </c>
      <c r="I17" s="53" t="s">
        <v>259</v>
      </c>
      <c r="J17" s="153" t="s">
        <v>387</v>
      </c>
    </row>
    <row r="18" spans="2:10" x14ac:dyDescent="0.15">
      <c r="B18" s="106" t="s">
        <v>265</v>
      </c>
      <c r="C18" s="147" t="s">
        <v>391</v>
      </c>
      <c r="D18" s="145"/>
      <c r="E18" s="53">
        <v>2</v>
      </c>
      <c r="F18" s="55" t="s">
        <v>392</v>
      </c>
      <c r="G18" s="136" t="s">
        <v>393</v>
      </c>
      <c r="H18" s="53" t="s">
        <v>394</v>
      </c>
      <c r="I18" s="53" t="s">
        <v>259</v>
      </c>
      <c r="J18" s="54" t="s">
        <v>334</v>
      </c>
    </row>
    <row r="19" spans="2:10" x14ac:dyDescent="0.15">
      <c r="B19" s="106" t="s">
        <v>266</v>
      </c>
      <c r="C19" s="146" t="s">
        <v>395</v>
      </c>
      <c r="D19" s="145"/>
      <c r="E19" s="108">
        <v>2</v>
      </c>
      <c r="F19" s="55" t="s">
        <v>257</v>
      </c>
      <c r="G19" s="109" t="s">
        <v>258</v>
      </c>
      <c r="H19" s="108" t="s">
        <v>259</v>
      </c>
      <c r="I19" s="112" t="s">
        <v>396</v>
      </c>
      <c r="J19" s="57" t="s">
        <v>284</v>
      </c>
    </row>
    <row r="20" spans="2:10" x14ac:dyDescent="0.15">
      <c r="B20" s="106" t="s">
        <v>269</v>
      </c>
      <c r="C20" s="149" t="s">
        <v>397</v>
      </c>
      <c r="D20" s="148"/>
      <c r="E20" s="108">
        <v>2</v>
      </c>
      <c r="F20" s="55" t="s">
        <v>398</v>
      </c>
      <c r="G20" s="109" t="s">
        <v>399</v>
      </c>
      <c r="H20" s="108" t="s">
        <v>259</v>
      </c>
      <c r="I20" s="108" t="s">
        <v>394</v>
      </c>
      <c r="J20" s="54" t="s">
        <v>400</v>
      </c>
    </row>
    <row r="21" spans="2:10" x14ac:dyDescent="0.15">
      <c r="B21" s="106" t="s">
        <v>270</v>
      </c>
      <c r="C21" s="147" t="s">
        <v>401</v>
      </c>
      <c r="D21" s="148"/>
      <c r="E21" s="108">
        <v>2</v>
      </c>
      <c r="F21" s="55" t="s">
        <v>382</v>
      </c>
      <c r="G21" s="109" t="s">
        <v>273</v>
      </c>
      <c r="H21" s="108" t="s">
        <v>254</v>
      </c>
      <c r="I21" s="108" t="s">
        <v>259</v>
      </c>
      <c r="J21" s="54" t="s">
        <v>402</v>
      </c>
    </row>
    <row r="22" spans="2:10" x14ac:dyDescent="0.15">
      <c r="B22" s="106" t="s">
        <v>271</v>
      </c>
      <c r="C22" s="146" t="s">
        <v>403</v>
      </c>
      <c r="D22" s="148"/>
      <c r="E22" s="108">
        <v>2</v>
      </c>
      <c r="F22" s="55" t="s">
        <v>389</v>
      </c>
      <c r="G22" s="109" t="s">
        <v>288</v>
      </c>
      <c r="H22" s="108" t="s">
        <v>254</v>
      </c>
      <c r="I22" s="108" t="s">
        <v>254</v>
      </c>
      <c r="J22" s="54" t="s">
        <v>404</v>
      </c>
    </row>
    <row r="23" spans="2:10" x14ac:dyDescent="0.15">
      <c r="B23" s="106" t="s">
        <v>274</v>
      </c>
      <c r="C23" s="149" t="s">
        <v>279</v>
      </c>
      <c r="D23" s="148"/>
      <c r="E23" s="108">
        <v>2</v>
      </c>
      <c r="F23" s="55" t="s">
        <v>382</v>
      </c>
      <c r="G23" s="109" t="s">
        <v>277</v>
      </c>
      <c r="H23" s="154" t="s">
        <v>259</v>
      </c>
      <c r="I23" s="154" t="s">
        <v>405</v>
      </c>
      <c r="J23" s="54" t="s">
        <v>280</v>
      </c>
    </row>
    <row r="24" spans="2:10" x14ac:dyDescent="0.15">
      <c r="B24" s="106" t="s">
        <v>276</v>
      </c>
      <c r="C24" s="149" t="s">
        <v>407</v>
      </c>
      <c r="D24" s="148"/>
      <c r="E24" s="108">
        <v>2</v>
      </c>
      <c r="F24" s="53" t="s">
        <v>408</v>
      </c>
      <c r="G24" s="136" t="s">
        <v>277</v>
      </c>
      <c r="H24" s="108" t="s">
        <v>384</v>
      </c>
      <c r="I24" s="108" t="s">
        <v>384</v>
      </c>
      <c r="J24" s="152" t="s">
        <v>380</v>
      </c>
    </row>
    <row r="25" spans="2:10" x14ac:dyDescent="0.15">
      <c r="B25" s="106" t="s">
        <v>278</v>
      </c>
      <c r="C25" s="149" t="s">
        <v>159</v>
      </c>
      <c r="D25" s="110"/>
      <c r="E25" s="108">
        <v>2</v>
      </c>
      <c r="F25" s="53" t="s">
        <v>409</v>
      </c>
      <c r="G25" s="136" t="s">
        <v>310</v>
      </c>
      <c r="H25" s="108" t="s">
        <v>394</v>
      </c>
      <c r="I25" s="108" t="s">
        <v>410</v>
      </c>
      <c r="J25" s="153" t="s">
        <v>283</v>
      </c>
    </row>
    <row r="26" spans="2:10" x14ac:dyDescent="0.15">
      <c r="B26" s="106" t="s">
        <v>281</v>
      </c>
      <c r="C26" s="149" t="s">
        <v>412</v>
      </c>
      <c r="D26" s="148"/>
      <c r="E26" s="53">
        <v>2</v>
      </c>
      <c r="F26" s="53" t="s">
        <v>261</v>
      </c>
      <c r="G26" s="136" t="s">
        <v>413</v>
      </c>
      <c r="H26" s="53" t="s">
        <v>259</v>
      </c>
      <c r="I26" s="108" t="s">
        <v>394</v>
      </c>
      <c r="J26" s="54" t="s">
        <v>287</v>
      </c>
    </row>
    <row r="27" spans="2:10" x14ac:dyDescent="0.15">
      <c r="B27" s="106" t="s">
        <v>282</v>
      </c>
      <c r="C27" s="149" t="s">
        <v>414</v>
      </c>
      <c r="D27" s="148"/>
      <c r="E27" s="53">
        <v>2</v>
      </c>
      <c r="F27" s="53" t="s">
        <v>257</v>
      </c>
      <c r="G27" s="136" t="s">
        <v>272</v>
      </c>
      <c r="H27" s="108" t="s">
        <v>390</v>
      </c>
      <c r="I27" s="53" t="s">
        <v>379</v>
      </c>
      <c r="J27" s="54" t="s">
        <v>411</v>
      </c>
    </row>
    <row r="28" spans="2:10" x14ac:dyDescent="0.15">
      <c r="B28" s="106" t="s">
        <v>285</v>
      </c>
      <c r="C28" s="149" t="s">
        <v>415</v>
      </c>
      <c r="D28" s="148"/>
      <c r="E28" s="53">
        <v>2</v>
      </c>
      <c r="F28" s="53" t="s">
        <v>416</v>
      </c>
      <c r="G28" s="136" t="s">
        <v>275</v>
      </c>
      <c r="H28" s="108" t="s">
        <v>390</v>
      </c>
      <c r="I28" s="108" t="s">
        <v>406</v>
      </c>
      <c r="J28" s="54" t="s">
        <v>356</v>
      </c>
    </row>
    <row r="29" spans="2:10" x14ac:dyDescent="0.15">
      <c r="B29" s="106" t="s">
        <v>286</v>
      </c>
      <c r="C29" s="147" t="s">
        <v>417</v>
      </c>
      <c r="D29" s="148"/>
      <c r="E29" s="53">
        <v>2</v>
      </c>
      <c r="F29" s="53" t="s">
        <v>382</v>
      </c>
      <c r="G29" s="58" t="s">
        <v>288</v>
      </c>
      <c r="H29" s="108" t="s">
        <v>418</v>
      </c>
      <c r="I29" s="108" t="s">
        <v>394</v>
      </c>
      <c r="J29" s="57" t="s">
        <v>419</v>
      </c>
    </row>
    <row r="30" spans="2:10" x14ac:dyDescent="0.15">
      <c r="B30" s="106" t="s">
        <v>292</v>
      </c>
      <c r="C30" s="147" t="s">
        <v>424</v>
      </c>
      <c r="D30" s="148"/>
      <c r="E30" s="108">
        <v>2</v>
      </c>
      <c r="F30" s="55" t="s">
        <v>261</v>
      </c>
      <c r="G30" s="109" t="s">
        <v>293</v>
      </c>
      <c r="H30" s="53" t="s">
        <v>259</v>
      </c>
      <c r="I30" s="53" t="s">
        <v>254</v>
      </c>
      <c r="J30" s="54" t="s">
        <v>84</v>
      </c>
    </row>
    <row r="31" spans="2:10" x14ac:dyDescent="0.15">
      <c r="B31" s="106" t="s">
        <v>294</v>
      </c>
      <c r="C31" s="146" t="s">
        <v>425</v>
      </c>
      <c r="D31" s="148"/>
      <c r="E31" s="108">
        <v>2</v>
      </c>
      <c r="F31" s="55" t="s">
        <v>257</v>
      </c>
      <c r="G31" s="109" t="s">
        <v>423</v>
      </c>
      <c r="H31" s="108" t="s">
        <v>426</v>
      </c>
      <c r="I31" s="108" t="s">
        <v>427</v>
      </c>
      <c r="J31" s="54" t="s">
        <v>84</v>
      </c>
    </row>
    <row r="32" spans="2:10" x14ac:dyDescent="0.15">
      <c r="B32" s="106" t="s">
        <v>295</v>
      </c>
      <c r="C32" s="147" t="s">
        <v>428</v>
      </c>
      <c r="D32" s="148"/>
      <c r="E32" s="108">
        <v>2</v>
      </c>
      <c r="F32" s="53" t="s">
        <v>257</v>
      </c>
      <c r="G32" s="136" t="s">
        <v>298</v>
      </c>
      <c r="H32" s="53" t="s">
        <v>259</v>
      </c>
      <c r="I32" s="53" t="s">
        <v>384</v>
      </c>
      <c r="J32" s="54" t="s">
        <v>429</v>
      </c>
    </row>
    <row r="33" spans="2:10" x14ac:dyDescent="0.15">
      <c r="B33" s="106" t="s">
        <v>297</v>
      </c>
      <c r="C33" s="147" t="s">
        <v>430</v>
      </c>
      <c r="D33" s="110"/>
      <c r="E33" s="108">
        <v>2</v>
      </c>
      <c r="F33" s="53" t="s">
        <v>261</v>
      </c>
      <c r="G33" s="136" t="s">
        <v>423</v>
      </c>
      <c r="H33" s="53" t="s">
        <v>259</v>
      </c>
      <c r="I33" s="53" t="s">
        <v>383</v>
      </c>
      <c r="J33" s="54" t="s">
        <v>87</v>
      </c>
    </row>
    <row r="34" spans="2:10" x14ac:dyDescent="0.15">
      <c r="B34" s="150" t="s">
        <v>299</v>
      </c>
      <c r="C34" s="149" t="s">
        <v>431</v>
      </c>
      <c r="D34" s="148"/>
      <c r="E34" s="53">
        <v>2</v>
      </c>
      <c r="F34" s="53" t="s">
        <v>261</v>
      </c>
      <c r="G34" s="136" t="s">
        <v>298</v>
      </c>
      <c r="H34" s="53" t="s">
        <v>259</v>
      </c>
      <c r="I34" s="53" t="s">
        <v>259</v>
      </c>
      <c r="J34" s="111" t="s">
        <v>432</v>
      </c>
    </row>
    <row r="35" spans="2:10" x14ac:dyDescent="0.15">
      <c r="B35" s="150" t="s">
        <v>300</v>
      </c>
      <c r="C35" s="149" t="s">
        <v>433</v>
      </c>
      <c r="D35" s="148"/>
      <c r="E35" s="53">
        <v>2</v>
      </c>
      <c r="F35" s="53" t="s">
        <v>261</v>
      </c>
      <c r="G35" s="136" t="s">
        <v>434</v>
      </c>
      <c r="H35" s="53" t="s">
        <v>379</v>
      </c>
      <c r="I35" s="53" t="s">
        <v>259</v>
      </c>
      <c r="J35" s="111" t="s">
        <v>189</v>
      </c>
    </row>
    <row r="36" spans="2:10" x14ac:dyDescent="0.15">
      <c r="B36" s="150" t="s">
        <v>301</v>
      </c>
      <c r="C36" s="149" t="s">
        <v>435</v>
      </c>
      <c r="D36" s="148"/>
      <c r="E36" s="53">
        <v>2</v>
      </c>
      <c r="F36" s="55" t="s">
        <v>436</v>
      </c>
      <c r="G36" s="136" t="s">
        <v>437</v>
      </c>
      <c r="H36" s="53" t="s">
        <v>254</v>
      </c>
      <c r="I36" s="53" t="s">
        <v>438</v>
      </c>
      <c r="J36" s="54" t="s">
        <v>439</v>
      </c>
    </row>
    <row r="37" spans="2:10" x14ac:dyDescent="0.15">
      <c r="B37" s="150" t="s">
        <v>302</v>
      </c>
      <c r="C37" s="149" t="s">
        <v>440</v>
      </c>
      <c r="D37" s="151"/>
      <c r="E37" s="56">
        <v>2</v>
      </c>
      <c r="F37" s="56" t="s">
        <v>257</v>
      </c>
      <c r="G37" s="58" t="s">
        <v>306</v>
      </c>
      <c r="H37" s="56" t="s">
        <v>390</v>
      </c>
      <c r="I37" s="56" t="s">
        <v>259</v>
      </c>
      <c r="J37" s="57" t="s">
        <v>91</v>
      </c>
    </row>
    <row r="38" spans="2:10" x14ac:dyDescent="0.15">
      <c r="B38" s="150" t="s">
        <v>303</v>
      </c>
      <c r="C38" s="149" t="s">
        <v>441</v>
      </c>
      <c r="D38" s="148"/>
      <c r="E38" s="53">
        <v>2</v>
      </c>
      <c r="F38" s="53" t="s">
        <v>261</v>
      </c>
      <c r="G38" s="136" t="s">
        <v>291</v>
      </c>
      <c r="H38" s="56" t="s">
        <v>394</v>
      </c>
      <c r="I38" s="56" t="s">
        <v>379</v>
      </c>
      <c r="J38" s="57" t="s">
        <v>91</v>
      </c>
    </row>
    <row r="39" spans="2:10" x14ac:dyDescent="0.15">
      <c r="B39" s="150" t="s">
        <v>304</v>
      </c>
      <c r="C39" s="149" t="s">
        <v>442</v>
      </c>
      <c r="D39" s="148"/>
      <c r="E39" s="53">
        <v>2</v>
      </c>
      <c r="F39" s="53" t="s">
        <v>261</v>
      </c>
      <c r="G39" s="136" t="s">
        <v>296</v>
      </c>
      <c r="H39" s="53" t="s">
        <v>254</v>
      </c>
      <c r="I39" s="53" t="s">
        <v>259</v>
      </c>
      <c r="J39" s="54" t="s">
        <v>290</v>
      </c>
    </row>
    <row r="40" spans="2:10" x14ac:dyDescent="0.15">
      <c r="B40" s="150" t="s">
        <v>305</v>
      </c>
      <c r="C40" s="149" t="s">
        <v>443</v>
      </c>
      <c r="D40" s="148"/>
      <c r="E40" s="53">
        <v>2</v>
      </c>
      <c r="F40" s="55" t="s">
        <v>408</v>
      </c>
      <c r="G40" s="136" t="s">
        <v>434</v>
      </c>
      <c r="H40" s="53" t="s">
        <v>254</v>
      </c>
      <c r="I40" s="53" t="s">
        <v>259</v>
      </c>
      <c r="J40" s="54" t="s">
        <v>290</v>
      </c>
    </row>
    <row r="41" spans="2:10" x14ac:dyDescent="0.15">
      <c r="B41" s="150" t="s">
        <v>307</v>
      </c>
      <c r="C41" s="144" t="s">
        <v>445</v>
      </c>
      <c r="D41" s="160"/>
      <c r="E41" s="112">
        <v>2</v>
      </c>
      <c r="F41" s="56" t="s">
        <v>257</v>
      </c>
      <c r="G41" s="161" t="s">
        <v>446</v>
      </c>
      <c r="H41" s="112" t="s">
        <v>426</v>
      </c>
      <c r="I41" s="112" t="s">
        <v>394</v>
      </c>
      <c r="J41" s="59" t="s">
        <v>311</v>
      </c>
    </row>
    <row r="42" spans="2:10" x14ac:dyDescent="0.15">
      <c r="B42" s="150" t="s">
        <v>308</v>
      </c>
      <c r="C42" s="147" t="s">
        <v>447</v>
      </c>
      <c r="D42" s="159"/>
      <c r="E42" s="113">
        <v>2</v>
      </c>
      <c r="F42" s="53" t="s">
        <v>261</v>
      </c>
      <c r="G42" s="135" t="s">
        <v>312</v>
      </c>
      <c r="H42" s="113" t="s">
        <v>448</v>
      </c>
      <c r="I42" s="113" t="s">
        <v>449</v>
      </c>
      <c r="J42" s="60" t="s">
        <v>311</v>
      </c>
    </row>
    <row r="43" spans="2:10" x14ac:dyDescent="0.15">
      <c r="B43" s="150" t="s">
        <v>309</v>
      </c>
      <c r="C43" s="147" t="s">
        <v>450</v>
      </c>
      <c r="D43" s="159"/>
      <c r="E43" s="113">
        <v>2</v>
      </c>
      <c r="F43" s="53" t="s">
        <v>261</v>
      </c>
      <c r="G43" s="135" t="s">
        <v>451</v>
      </c>
      <c r="H43" s="461" t="s">
        <v>444</v>
      </c>
      <c r="I43" s="462"/>
      <c r="J43" s="60" t="s">
        <v>452</v>
      </c>
    </row>
    <row r="44" spans="2:10" s="25" customFormat="1" ht="13.5" customHeight="1" x14ac:dyDescent="0.15">
      <c r="B44" s="460" t="s">
        <v>420</v>
      </c>
      <c r="C44" s="460"/>
      <c r="D44" s="460"/>
      <c r="E44" s="158"/>
      <c r="F44" s="158"/>
      <c r="G44" s="158"/>
      <c r="H44" s="158"/>
      <c r="I44" s="158"/>
      <c r="J44" s="158"/>
    </row>
    <row r="45" spans="2:10" x14ac:dyDescent="0.15">
      <c r="B45" s="156" t="s">
        <v>421</v>
      </c>
      <c r="C45" s="157"/>
      <c r="D45" s="157"/>
      <c r="E45" s="157"/>
      <c r="F45" s="157"/>
      <c r="G45" s="157"/>
      <c r="H45" s="157"/>
      <c r="I45" s="157"/>
      <c r="J45" s="157"/>
    </row>
    <row r="46" spans="2:10" x14ac:dyDescent="0.15">
      <c r="B46" s="155" t="s">
        <v>422</v>
      </c>
    </row>
  </sheetData>
  <sheetProtection password="E86D" sheet="1" objects="1" scenarios="1"/>
  <autoFilter ref="B3:J46">
    <filterColumn colId="0" showButton="0"/>
    <filterColumn colId="1" showButton="0"/>
  </autoFilter>
  <mergeCells count="11">
    <mergeCell ref="B44:D44"/>
    <mergeCell ref="H43:I43"/>
    <mergeCell ref="B1:J1"/>
    <mergeCell ref="B2:J2"/>
    <mergeCell ref="B3:D4"/>
    <mergeCell ref="E3:E4"/>
    <mergeCell ref="F3:F4"/>
    <mergeCell ref="G3:G4"/>
    <mergeCell ref="H3:H4"/>
    <mergeCell ref="I3:I4"/>
    <mergeCell ref="J3:J4"/>
  </mergeCells>
  <phoneticPr fontId="4"/>
  <printOptions horizontalCentered="1"/>
  <pageMargins left="0.70866141732283472" right="0.19685039370078741" top="0.59055118110236227" bottom="0.59055118110236227"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workbookViewId="0">
      <selection activeCell="D17" sqref="D17"/>
    </sheetView>
  </sheetViews>
  <sheetFormatPr defaultRowHeight="13.5" x14ac:dyDescent="0.15"/>
  <cols>
    <col min="1" max="1" width="6.375" style="25" customWidth="1"/>
    <col min="2" max="2" width="39.375" style="25" customWidth="1"/>
    <col min="3" max="3" width="10.625" style="26" customWidth="1"/>
    <col min="4" max="4" width="15.25" customWidth="1"/>
    <col min="5" max="5" width="6.375" style="26" customWidth="1"/>
    <col min="6" max="6" width="30" style="25" customWidth="1"/>
    <col min="7" max="7" width="18.375" style="25" bestFit="1" customWidth="1"/>
    <col min="8" max="8" width="9.5" style="26" customWidth="1"/>
    <col min="9" max="10" width="3.375" bestFit="1" customWidth="1"/>
    <col min="11" max="11" width="2.5" bestFit="1" customWidth="1"/>
    <col min="12" max="14" width="3.375" bestFit="1" customWidth="1"/>
    <col min="15" max="15" width="2.5" bestFit="1" customWidth="1"/>
    <col min="16" max="16" width="3.375" bestFit="1" customWidth="1"/>
  </cols>
  <sheetData>
    <row r="1" spans="1:16" x14ac:dyDescent="0.15">
      <c r="A1" s="1" t="s">
        <v>67</v>
      </c>
      <c r="B1" s="1" t="s">
        <v>68</v>
      </c>
      <c r="C1" s="2" t="s">
        <v>69</v>
      </c>
      <c r="E1" s="3" t="s">
        <v>71</v>
      </c>
      <c r="F1" s="1" t="s">
        <v>72</v>
      </c>
      <c r="G1" s="1"/>
      <c r="H1" s="3" t="s">
        <v>70</v>
      </c>
    </row>
    <row r="2" spans="1:16" x14ac:dyDescent="0.15">
      <c r="A2" s="4" t="s">
        <v>122</v>
      </c>
      <c r="B2" s="8" t="s">
        <v>73</v>
      </c>
      <c r="C2" s="6" t="s">
        <v>123</v>
      </c>
      <c r="D2" t="str">
        <f t="shared" ref="D2:D14" si="0">CONCATENATE(I2,J2,K2,L2," ",M2,N2,O2,P2)</f>
        <v>月曜7限 土曜3限</v>
      </c>
      <c r="E2" s="6">
        <v>2</v>
      </c>
      <c r="F2" s="9" t="s">
        <v>125</v>
      </c>
      <c r="G2" s="27" t="str">
        <f>CONCATENATE(I2,J2,K2,L2,"／",M2,N2,O2,P2)</f>
        <v>月曜7限／土曜3限</v>
      </c>
      <c r="H2" s="6" t="s">
        <v>124</v>
      </c>
      <c r="I2" t="str">
        <f t="shared" ref="I2:I40" si="1">LEFT(H2,1)</f>
        <v>月</v>
      </c>
      <c r="J2" t="s">
        <v>92</v>
      </c>
      <c r="K2" t="str">
        <f t="shared" ref="K2:K40" si="2">MID(H2,2,1)</f>
        <v>7</v>
      </c>
      <c r="L2" t="s">
        <v>93</v>
      </c>
      <c r="M2" t="str">
        <f t="shared" ref="M2:M40" si="3">MID(H2,4,1)</f>
        <v>土</v>
      </c>
      <c r="N2" t="s">
        <v>92</v>
      </c>
      <c r="O2" t="str">
        <f t="shared" ref="O2:O40" si="4">MID(H2,5,1)</f>
        <v>3</v>
      </c>
      <c r="P2" t="s">
        <v>93</v>
      </c>
    </row>
    <row r="3" spans="1:16" x14ac:dyDescent="0.15">
      <c r="A3" s="4" t="s">
        <v>126</v>
      </c>
      <c r="B3" s="8" t="s">
        <v>127</v>
      </c>
      <c r="C3" s="6" t="s">
        <v>123</v>
      </c>
      <c r="D3" t="str">
        <f t="shared" si="0"/>
        <v>土曜4限 土曜5限</v>
      </c>
      <c r="E3" s="10">
        <v>2</v>
      </c>
      <c r="F3" s="9" t="s">
        <v>228</v>
      </c>
      <c r="G3" s="27" t="str">
        <f t="shared" ref="G3:G43" si="5">CONCATENATE(I3,J3,K3,L3,"／",M3,N3,O3,P3)</f>
        <v>土曜4限／土曜5限</v>
      </c>
      <c r="H3" s="10" t="s">
        <v>113</v>
      </c>
      <c r="I3" t="str">
        <f t="shared" si="1"/>
        <v>土</v>
      </c>
      <c r="J3" t="s">
        <v>92</v>
      </c>
      <c r="K3" t="str">
        <f t="shared" si="2"/>
        <v>4</v>
      </c>
      <c r="L3" t="s">
        <v>93</v>
      </c>
      <c r="M3" t="str">
        <f t="shared" si="3"/>
        <v>土</v>
      </c>
      <c r="N3" t="s">
        <v>92</v>
      </c>
      <c r="O3" t="str">
        <f t="shared" si="4"/>
        <v>5</v>
      </c>
      <c r="P3" t="s">
        <v>93</v>
      </c>
    </row>
    <row r="4" spans="1:16" x14ac:dyDescent="0.15">
      <c r="A4" s="4" t="s">
        <v>128</v>
      </c>
      <c r="B4" s="11" t="s">
        <v>129</v>
      </c>
      <c r="C4" s="6" t="s">
        <v>120</v>
      </c>
      <c r="D4" t="str">
        <f t="shared" si="0"/>
        <v>月曜7限 土曜3限</v>
      </c>
      <c r="E4" s="10">
        <v>2</v>
      </c>
      <c r="F4" s="9" t="s">
        <v>74</v>
      </c>
      <c r="G4" s="27" t="str">
        <f t="shared" si="5"/>
        <v>月曜7限／土曜3限</v>
      </c>
      <c r="H4" s="10" t="s">
        <v>124</v>
      </c>
      <c r="I4" t="str">
        <f t="shared" si="1"/>
        <v>月</v>
      </c>
      <c r="J4" t="s">
        <v>92</v>
      </c>
      <c r="K4" t="str">
        <f t="shared" si="2"/>
        <v>7</v>
      </c>
      <c r="L4" t="s">
        <v>93</v>
      </c>
      <c r="M4" t="str">
        <f t="shared" si="3"/>
        <v>土</v>
      </c>
      <c r="N4" t="s">
        <v>92</v>
      </c>
      <c r="O4" t="str">
        <f t="shared" si="4"/>
        <v>3</v>
      </c>
      <c r="P4" t="s">
        <v>93</v>
      </c>
    </row>
    <row r="5" spans="1:16" x14ac:dyDescent="0.15">
      <c r="A5" s="4" t="s">
        <v>131</v>
      </c>
      <c r="B5" s="11" t="s">
        <v>75</v>
      </c>
      <c r="C5" s="6" t="s">
        <v>123</v>
      </c>
      <c r="D5" t="str">
        <f t="shared" si="0"/>
        <v>水曜6限 金曜6限</v>
      </c>
      <c r="E5" s="6">
        <v>2</v>
      </c>
      <c r="F5" s="9" t="s">
        <v>132</v>
      </c>
      <c r="G5" s="27" t="str">
        <f t="shared" si="5"/>
        <v>水曜6限／金曜6限</v>
      </c>
      <c r="H5" s="6" t="s">
        <v>109</v>
      </c>
      <c r="I5" t="str">
        <f t="shared" si="1"/>
        <v>水</v>
      </c>
      <c r="J5" t="s">
        <v>92</v>
      </c>
      <c r="K5" t="str">
        <f t="shared" si="2"/>
        <v>6</v>
      </c>
      <c r="L5" t="s">
        <v>93</v>
      </c>
      <c r="M5" t="str">
        <f t="shared" si="3"/>
        <v>金</v>
      </c>
      <c r="N5" t="s">
        <v>92</v>
      </c>
      <c r="O5" t="str">
        <f t="shared" si="4"/>
        <v>6</v>
      </c>
      <c r="P5" t="s">
        <v>93</v>
      </c>
    </row>
    <row r="6" spans="1:16" x14ac:dyDescent="0.15">
      <c r="A6" s="4" t="s">
        <v>133</v>
      </c>
      <c r="B6" s="8" t="s">
        <v>134</v>
      </c>
      <c r="C6" s="6" t="s">
        <v>123</v>
      </c>
      <c r="D6" t="str">
        <f t="shared" si="0"/>
        <v>火曜6限 火曜7限</v>
      </c>
      <c r="E6" s="4">
        <v>2</v>
      </c>
      <c r="F6" s="7" t="s">
        <v>82</v>
      </c>
      <c r="G6" s="27" t="str">
        <f t="shared" si="5"/>
        <v>火曜6限／火曜7限</v>
      </c>
      <c r="H6" s="4" t="s">
        <v>135</v>
      </c>
      <c r="I6" t="str">
        <f t="shared" si="1"/>
        <v>火</v>
      </c>
      <c r="J6" t="s">
        <v>92</v>
      </c>
      <c r="K6" t="str">
        <f t="shared" si="2"/>
        <v>6</v>
      </c>
      <c r="L6" t="s">
        <v>93</v>
      </c>
      <c r="M6" t="str">
        <f t="shared" si="3"/>
        <v>火</v>
      </c>
      <c r="N6" t="s">
        <v>92</v>
      </c>
      <c r="O6" t="str">
        <f t="shared" si="4"/>
        <v>7</v>
      </c>
      <c r="P6" t="s">
        <v>93</v>
      </c>
    </row>
    <row r="7" spans="1:16" x14ac:dyDescent="0.15">
      <c r="A7" s="4" t="s">
        <v>136</v>
      </c>
      <c r="B7" s="8" t="s">
        <v>137</v>
      </c>
      <c r="C7" s="6" t="s">
        <v>123</v>
      </c>
      <c r="D7" t="str">
        <f t="shared" si="0"/>
        <v>月曜7限 土曜3限</v>
      </c>
      <c r="E7" s="4">
        <v>2</v>
      </c>
      <c r="F7" s="7" t="s">
        <v>76</v>
      </c>
      <c r="G7" s="27" t="str">
        <f t="shared" si="5"/>
        <v>月曜7限／土曜3限</v>
      </c>
      <c r="H7" s="4" t="s">
        <v>124</v>
      </c>
      <c r="I7" t="str">
        <f t="shared" si="1"/>
        <v>月</v>
      </c>
      <c r="J7" t="s">
        <v>92</v>
      </c>
      <c r="K7" t="str">
        <f t="shared" si="2"/>
        <v>7</v>
      </c>
      <c r="L7" t="s">
        <v>93</v>
      </c>
      <c r="M7" t="str">
        <f t="shared" si="3"/>
        <v>土</v>
      </c>
      <c r="N7" t="s">
        <v>92</v>
      </c>
      <c r="O7" t="str">
        <f t="shared" si="4"/>
        <v>3</v>
      </c>
      <c r="P7" t="s">
        <v>93</v>
      </c>
    </row>
    <row r="8" spans="1:16" x14ac:dyDescent="0.15">
      <c r="A8" s="4" t="s">
        <v>138</v>
      </c>
      <c r="B8" s="11" t="s">
        <v>139</v>
      </c>
      <c r="C8" s="6" t="s">
        <v>120</v>
      </c>
      <c r="D8" t="str">
        <f t="shared" si="0"/>
        <v>月曜6限 土曜2限</v>
      </c>
      <c r="E8" s="4">
        <v>2</v>
      </c>
      <c r="F8" s="7" t="s">
        <v>229</v>
      </c>
      <c r="G8" s="27" t="str">
        <f t="shared" si="5"/>
        <v>月曜6限／土曜2限</v>
      </c>
      <c r="H8" s="4" t="s">
        <v>108</v>
      </c>
      <c r="I8" t="str">
        <f t="shared" si="1"/>
        <v>月</v>
      </c>
      <c r="J8" t="s">
        <v>92</v>
      </c>
      <c r="K8" t="str">
        <f t="shared" si="2"/>
        <v>6</v>
      </c>
      <c r="L8" t="s">
        <v>93</v>
      </c>
      <c r="M8" t="str">
        <f t="shared" si="3"/>
        <v>土</v>
      </c>
      <c r="N8" t="s">
        <v>92</v>
      </c>
      <c r="O8" t="str">
        <f t="shared" si="4"/>
        <v>2</v>
      </c>
      <c r="P8" t="s">
        <v>93</v>
      </c>
    </row>
    <row r="9" spans="1:16" x14ac:dyDescent="0.15">
      <c r="A9" s="4" t="s">
        <v>140</v>
      </c>
      <c r="B9" s="11" t="s">
        <v>141</v>
      </c>
      <c r="C9" s="4" t="s">
        <v>120</v>
      </c>
      <c r="D9" t="str">
        <f t="shared" si="0"/>
        <v>月曜6限 月曜7限</v>
      </c>
      <c r="E9" s="4">
        <v>2</v>
      </c>
      <c r="F9" s="7" t="s">
        <v>230</v>
      </c>
      <c r="G9" s="27" t="str">
        <f t="shared" si="5"/>
        <v>月曜6限／月曜7限</v>
      </c>
      <c r="H9" s="4" t="s">
        <v>142</v>
      </c>
      <c r="I9" t="str">
        <f t="shared" si="1"/>
        <v>月</v>
      </c>
      <c r="J9" t="s">
        <v>92</v>
      </c>
      <c r="K9" t="str">
        <f t="shared" si="2"/>
        <v>6</v>
      </c>
      <c r="L9" t="s">
        <v>93</v>
      </c>
      <c r="M9" t="str">
        <f t="shared" si="3"/>
        <v>月</v>
      </c>
      <c r="N9" t="s">
        <v>92</v>
      </c>
      <c r="O9" t="str">
        <f t="shared" si="4"/>
        <v>7</v>
      </c>
      <c r="P9" t="s">
        <v>93</v>
      </c>
    </row>
    <row r="10" spans="1:16" x14ac:dyDescent="0.15">
      <c r="A10" s="4" t="s">
        <v>143</v>
      </c>
      <c r="B10" s="11" t="s">
        <v>144</v>
      </c>
      <c r="C10" s="4" t="s">
        <v>123</v>
      </c>
      <c r="D10" t="str">
        <f t="shared" si="0"/>
        <v>月曜6限 土曜2限</v>
      </c>
      <c r="E10" s="4">
        <v>2</v>
      </c>
      <c r="F10" s="7" t="s">
        <v>231</v>
      </c>
      <c r="G10" s="27" t="str">
        <f t="shared" si="5"/>
        <v>月曜6限／土曜2限</v>
      </c>
      <c r="H10" s="4" t="s">
        <v>108</v>
      </c>
      <c r="I10" t="str">
        <f t="shared" si="1"/>
        <v>月</v>
      </c>
      <c r="J10" t="s">
        <v>92</v>
      </c>
      <c r="K10" t="str">
        <f t="shared" si="2"/>
        <v>6</v>
      </c>
      <c r="L10" t="s">
        <v>93</v>
      </c>
      <c r="M10" t="str">
        <f t="shared" si="3"/>
        <v>土</v>
      </c>
      <c r="N10" t="s">
        <v>92</v>
      </c>
      <c r="O10" t="str">
        <f t="shared" si="4"/>
        <v>2</v>
      </c>
      <c r="P10" t="s">
        <v>93</v>
      </c>
    </row>
    <row r="11" spans="1:16" x14ac:dyDescent="0.15">
      <c r="A11" s="4" t="s">
        <v>145</v>
      </c>
      <c r="B11" s="11" t="s">
        <v>146</v>
      </c>
      <c r="C11" s="6" t="s">
        <v>123</v>
      </c>
      <c r="D11" t="str">
        <f t="shared" si="0"/>
        <v>火曜6限 火曜7限</v>
      </c>
      <c r="E11" s="10">
        <v>2</v>
      </c>
      <c r="F11" s="9" t="s">
        <v>148</v>
      </c>
      <c r="G11" s="27" t="str">
        <f t="shared" si="5"/>
        <v>火曜6限／火曜7限</v>
      </c>
      <c r="H11" s="10" t="s">
        <v>147</v>
      </c>
      <c r="I11" t="str">
        <f t="shared" si="1"/>
        <v>火</v>
      </c>
      <c r="J11" t="s">
        <v>92</v>
      </c>
      <c r="K11" t="str">
        <f t="shared" si="2"/>
        <v>6</v>
      </c>
      <c r="L11" t="s">
        <v>93</v>
      </c>
      <c r="M11" t="str">
        <f t="shared" si="3"/>
        <v>火</v>
      </c>
      <c r="N11" t="s">
        <v>92</v>
      </c>
      <c r="O11" t="str">
        <f t="shared" si="4"/>
        <v>7</v>
      </c>
      <c r="P11" t="s">
        <v>93</v>
      </c>
    </row>
    <row r="12" spans="1:16" x14ac:dyDescent="0.15">
      <c r="A12" s="4" t="s">
        <v>149</v>
      </c>
      <c r="B12" s="11" t="s">
        <v>150</v>
      </c>
      <c r="C12" s="6" t="s">
        <v>123</v>
      </c>
      <c r="D12" t="str">
        <f t="shared" si="0"/>
        <v>水曜6限 金曜6限</v>
      </c>
      <c r="E12" s="10">
        <v>2</v>
      </c>
      <c r="F12" s="9" t="s">
        <v>151</v>
      </c>
      <c r="G12" s="27" t="str">
        <f t="shared" si="5"/>
        <v>水曜6限／金曜6限</v>
      </c>
      <c r="H12" s="10" t="s">
        <v>130</v>
      </c>
      <c r="I12" t="str">
        <f t="shared" si="1"/>
        <v>水</v>
      </c>
      <c r="J12" t="s">
        <v>92</v>
      </c>
      <c r="K12" t="str">
        <f t="shared" si="2"/>
        <v>6</v>
      </c>
      <c r="L12" t="s">
        <v>93</v>
      </c>
      <c r="M12" t="str">
        <f t="shared" si="3"/>
        <v>金</v>
      </c>
      <c r="N12" t="s">
        <v>92</v>
      </c>
      <c r="O12" t="str">
        <f t="shared" si="4"/>
        <v>6</v>
      </c>
      <c r="P12" t="s">
        <v>93</v>
      </c>
    </row>
    <row r="13" spans="1:16" x14ac:dyDescent="0.15">
      <c r="A13" s="4" t="s">
        <v>152</v>
      </c>
      <c r="B13" s="11" t="s">
        <v>153</v>
      </c>
      <c r="C13" s="6" t="s">
        <v>120</v>
      </c>
      <c r="D13" t="str">
        <f t="shared" si="0"/>
        <v>金曜6限 金曜7限</v>
      </c>
      <c r="E13" s="10">
        <v>2</v>
      </c>
      <c r="F13" s="9" t="s">
        <v>155</v>
      </c>
      <c r="G13" s="27" t="str">
        <f t="shared" si="5"/>
        <v>金曜6限／金曜7限</v>
      </c>
      <c r="H13" s="10" t="s">
        <v>154</v>
      </c>
      <c r="I13" t="str">
        <f t="shared" si="1"/>
        <v>金</v>
      </c>
      <c r="J13" t="s">
        <v>92</v>
      </c>
      <c r="K13" t="str">
        <f t="shared" si="2"/>
        <v>6</v>
      </c>
      <c r="L13" t="s">
        <v>93</v>
      </c>
      <c r="M13" t="str">
        <f t="shared" si="3"/>
        <v>金</v>
      </c>
      <c r="N13" t="s">
        <v>92</v>
      </c>
      <c r="O13" t="str">
        <f t="shared" si="4"/>
        <v>7</v>
      </c>
      <c r="P13" t="s">
        <v>93</v>
      </c>
    </row>
    <row r="14" spans="1:16" x14ac:dyDescent="0.15">
      <c r="A14" s="4" t="s">
        <v>156</v>
      </c>
      <c r="B14" s="11" t="s">
        <v>157</v>
      </c>
      <c r="C14" s="40" t="s">
        <v>123</v>
      </c>
      <c r="D14" t="str">
        <f t="shared" si="0"/>
        <v>月曜6限 土曜2限</v>
      </c>
      <c r="E14" s="10">
        <v>2</v>
      </c>
      <c r="F14" s="9" t="s">
        <v>77</v>
      </c>
      <c r="G14" s="27" t="str">
        <f t="shared" si="5"/>
        <v>月曜6限／土曜2限</v>
      </c>
      <c r="H14" s="4" t="s">
        <v>108</v>
      </c>
      <c r="I14" t="str">
        <f t="shared" si="1"/>
        <v>月</v>
      </c>
      <c r="J14" t="s">
        <v>92</v>
      </c>
      <c r="K14" t="str">
        <f t="shared" si="2"/>
        <v>6</v>
      </c>
      <c r="L14" t="s">
        <v>93</v>
      </c>
      <c r="M14" t="str">
        <f t="shared" si="3"/>
        <v>土</v>
      </c>
      <c r="N14" t="s">
        <v>92</v>
      </c>
      <c r="O14" t="str">
        <f t="shared" si="4"/>
        <v>2</v>
      </c>
      <c r="P14" t="s">
        <v>93</v>
      </c>
    </row>
    <row r="15" spans="1:16" x14ac:dyDescent="0.15">
      <c r="A15" s="4" t="s">
        <v>158</v>
      </c>
      <c r="B15" s="11" t="s">
        <v>159</v>
      </c>
      <c r="C15" s="6" t="s">
        <v>120</v>
      </c>
      <c r="D15" t="str">
        <f t="shared" ref="D15:D43" si="6">CONCATENATE(I15,J15,K15,L15," ",M15,N15,O15,P15)</f>
        <v>土曜2限 土曜3限</v>
      </c>
      <c r="E15" s="10">
        <v>2</v>
      </c>
      <c r="F15" s="9" t="s">
        <v>232</v>
      </c>
      <c r="G15" s="27" t="str">
        <f t="shared" si="5"/>
        <v>土曜2限／土曜3限</v>
      </c>
      <c r="H15" s="10" t="s">
        <v>160</v>
      </c>
      <c r="I15" t="str">
        <f t="shared" si="1"/>
        <v>土</v>
      </c>
      <c r="J15" t="s">
        <v>92</v>
      </c>
      <c r="K15" t="str">
        <f t="shared" si="2"/>
        <v>2</v>
      </c>
      <c r="L15" t="s">
        <v>93</v>
      </c>
      <c r="M15" t="str">
        <f t="shared" si="3"/>
        <v>土</v>
      </c>
      <c r="N15" t="s">
        <v>92</v>
      </c>
      <c r="O15" t="str">
        <f t="shared" si="4"/>
        <v>3</v>
      </c>
      <c r="P15" t="s">
        <v>93</v>
      </c>
    </row>
    <row r="16" spans="1:16" x14ac:dyDescent="0.15">
      <c r="A16" s="4" t="s">
        <v>161</v>
      </c>
      <c r="B16" s="11" t="s">
        <v>162</v>
      </c>
      <c r="C16" s="6" t="s">
        <v>120</v>
      </c>
      <c r="D16" t="str">
        <f>CONCATENATE(I16,J16,K16,L16," ","録画")</f>
        <v>土曜1限 録画</v>
      </c>
      <c r="E16" s="10">
        <v>2</v>
      </c>
      <c r="F16" s="9" t="s">
        <v>78</v>
      </c>
      <c r="G16" s="27" t="str">
        <f>CONCATENATE(I16,J16,K16,L16,"／","録画")</f>
        <v>土曜1限／録画</v>
      </c>
      <c r="H16" s="10" t="s">
        <v>163</v>
      </c>
      <c r="I16" t="str">
        <f t="shared" si="1"/>
        <v>土</v>
      </c>
      <c r="J16" t="s">
        <v>92</v>
      </c>
      <c r="K16" t="str">
        <f t="shared" si="2"/>
        <v>1</v>
      </c>
      <c r="L16" t="s">
        <v>93</v>
      </c>
      <c r="M16" t="str">
        <f t="shared" si="3"/>
        <v>録</v>
      </c>
      <c r="N16" t="s">
        <v>92</v>
      </c>
      <c r="O16" t="str">
        <f t="shared" si="4"/>
        <v>画</v>
      </c>
      <c r="P16" t="s">
        <v>93</v>
      </c>
    </row>
    <row r="17" spans="1:16" x14ac:dyDescent="0.15">
      <c r="A17" s="4" t="s">
        <v>164</v>
      </c>
      <c r="B17" s="11" t="s">
        <v>165</v>
      </c>
      <c r="C17" s="6" t="s">
        <v>123</v>
      </c>
      <c r="D17" t="str">
        <f t="shared" si="6"/>
        <v>水曜7限 金曜7限</v>
      </c>
      <c r="E17" s="10">
        <v>2</v>
      </c>
      <c r="F17" s="9" t="s">
        <v>78</v>
      </c>
      <c r="G17" s="27" t="str">
        <f t="shared" si="5"/>
        <v>水曜7限／金曜7限</v>
      </c>
      <c r="H17" s="10" t="s">
        <v>110</v>
      </c>
      <c r="I17" t="str">
        <f t="shared" si="1"/>
        <v>水</v>
      </c>
      <c r="J17" t="s">
        <v>92</v>
      </c>
      <c r="K17" t="str">
        <f t="shared" si="2"/>
        <v>7</v>
      </c>
      <c r="L17" t="s">
        <v>93</v>
      </c>
      <c r="M17" t="str">
        <f t="shared" si="3"/>
        <v>金</v>
      </c>
      <c r="N17" t="s">
        <v>92</v>
      </c>
      <c r="O17" t="str">
        <f t="shared" si="4"/>
        <v>7</v>
      </c>
      <c r="P17" t="s">
        <v>93</v>
      </c>
    </row>
    <row r="18" spans="1:16" x14ac:dyDescent="0.15">
      <c r="A18" s="4" t="s">
        <v>166</v>
      </c>
      <c r="B18" s="11" t="s">
        <v>167</v>
      </c>
      <c r="C18" s="6" t="s">
        <v>123</v>
      </c>
      <c r="D18" t="str">
        <f t="shared" si="6"/>
        <v>木曜6限 木曜7限</v>
      </c>
      <c r="E18" s="6">
        <v>2</v>
      </c>
      <c r="F18" s="9" t="s">
        <v>243</v>
      </c>
      <c r="G18" s="27" t="str">
        <f t="shared" si="5"/>
        <v>木曜6限／木曜7限</v>
      </c>
      <c r="H18" s="6" t="s">
        <v>168</v>
      </c>
      <c r="I18" t="str">
        <f t="shared" si="1"/>
        <v>木</v>
      </c>
      <c r="J18" t="s">
        <v>92</v>
      </c>
      <c r="K18" t="str">
        <f t="shared" si="2"/>
        <v>6</v>
      </c>
      <c r="L18" t="s">
        <v>93</v>
      </c>
      <c r="M18" t="str">
        <f t="shared" si="3"/>
        <v>木</v>
      </c>
      <c r="N18" t="s">
        <v>92</v>
      </c>
      <c r="O18" t="str">
        <f t="shared" si="4"/>
        <v>7</v>
      </c>
      <c r="P18" t="s">
        <v>93</v>
      </c>
    </row>
    <row r="19" spans="1:16" x14ac:dyDescent="0.15">
      <c r="A19" s="4" t="s">
        <v>169</v>
      </c>
      <c r="B19" s="11" t="s">
        <v>170</v>
      </c>
      <c r="C19" s="6" t="s">
        <v>120</v>
      </c>
      <c r="D19" t="str">
        <f t="shared" si="6"/>
        <v>土曜4限 土曜5限</v>
      </c>
      <c r="E19" s="6">
        <v>2</v>
      </c>
      <c r="F19" s="9" t="s">
        <v>77</v>
      </c>
      <c r="G19" s="27" t="str">
        <f t="shared" si="5"/>
        <v>土曜4限／土曜5限</v>
      </c>
      <c r="H19" s="6" t="s">
        <v>111</v>
      </c>
      <c r="I19" t="str">
        <f t="shared" si="1"/>
        <v>土</v>
      </c>
      <c r="J19" t="s">
        <v>92</v>
      </c>
      <c r="K19" t="str">
        <f t="shared" si="2"/>
        <v>4</v>
      </c>
      <c r="L19" t="s">
        <v>93</v>
      </c>
      <c r="M19" t="str">
        <f t="shared" si="3"/>
        <v>土</v>
      </c>
      <c r="N19" t="s">
        <v>92</v>
      </c>
      <c r="O19" t="str">
        <f t="shared" si="4"/>
        <v>5</v>
      </c>
      <c r="P19" t="s">
        <v>93</v>
      </c>
    </row>
    <row r="20" spans="1:16" x14ac:dyDescent="0.15">
      <c r="A20" s="4" t="s">
        <v>171</v>
      </c>
      <c r="B20" s="11" t="s">
        <v>172</v>
      </c>
      <c r="C20" s="6" t="s">
        <v>123</v>
      </c>
      <c r="D20" t="str">
        <f t="shared" si="6"/>
        <v>木曜6限 木曜7限</v>
      </c>
      <c r="E20" s="6">
        <v>2</v>
      </c>
      <c r="F20" s="9" t="s">
        <v>79</v>
      </c>
      <c r="G20" s="27" t="str">
        <f t="shared" si="5"/>
        <v>木曜6限／木曜7限</v>
      </c>
      <c r="H20" s="6" t="s">
        <v>168</v>
      </c>
      <c r="I20" t="str">
        <f t="shared" si="1"/>
        <v>木</v>
      </c>
      <c r="J20" t="s">
        <v>92</v>
      </c>
      <c r="K20" t="str">
        <f t="shared" si="2"/>
        <v>6</v>
      </c>
      <c r="L20" t="s">
        <v>93</v>
      </c>
      <c r="M20" t="str">
        <f t="shared" si="3"/>
        <v>木</v>
      </c>
      <c r="N20" t="s">
        <v>92</v>
      </c>
      <c r="O20" t="str">
        <f t="shared" si="4"/>
        <v>7</v>
      </c>
      <c r="P20" t="s">
        <v>93</v>
      </c>
    </row>
    <row r="21" spans="1:16" x14ac:dyDescent="0.15">
      <c r="A21" s="13" t="s">
        <v>173</v>
      </c>
      <c r="B21" s="15" t="s">
        <v>174</v>
      </c>
      <c r="C21" s="16" t="s">
        <v>175</v>
      </c>
      <c r="D21" t="str">
        <f t="shared" si="6"/>
        <v>月曜6限 月曜7限</v>
      </c>
      <c r="E21" s="16">
        <v>2</v>
      </c>
      <c r="F21" s="5" t="s">
        <v>233</v>
      </c>
      <c r="G21" s="27" t="str">
        <f t="shared" si="5"/>
        <v>月曜6限／月曜7限</v>
      </c>
      <c r="H21" s="16" t="s">
        <v>142</v>
      </c>
      <c r="I21" t="str">
        <f t="shared" si="1"/>
        <v>月</v>
      </c>
      <c r="J21" t="s">
        <v>92</v>
      </c>
      <c r="K21" t="str">
        <f t="shared" si="2"/>
        <v>6</v>
      </c>
      <c r="L21" t="s">
        <v>93</v>
      </c>
      <c r="M21" t="str">
        <f t="shared" si="3"/>
        <v>月</v>
      </c>
      <c r="N21" t="s">
        <v>92</v>
      </c>
      <c r="O21" t="str">
        <f t="shared" si="4"/>
        <v>7</v>
      </c>
      <c r="P21" t="s">
        <v>93</v>
      </c>
    </row>
    <row r="22" spans="1:16" x14ac:dyDescent="0.15">
      <c r="A22" s="13" t="s">
        <v>176</v>
      </c>
      <c r="B22" s="41" t="s">
        <v>177</v>
      </c>
      <c r="C22" s="37" t="s">
        <v>123</v>
      </c>
      <c r="D22" t="str">
        <f t="shared" si="6"/>
        <v>水曜5限 土曜3限</v>
      </c>
      <c r="E22" s="37">
        <v>2</v>
      </c>
      <c r="F22" s="38" t="s">
        <v>83</v>
      </c>
      <c r="G22" s="27" t="str">
        <f t="shared" si="5"/>
        <v>水曜5限／土曜3限</v>
      </c>
      <c r="H22" s="37" t="s">
        <v>116</v>
      </c>
      <c r="I22" t="str">
        <f t="shared" si="1"/>
        <v>水</v>
      </c>
      <c r="J22" t="s">
        <v>92</v>
      </c>
      <c r="K22" t="str">
        <f t="shared" si="2"/>
        <v>5</v>
      </c>
      <c r="L22" t="s">
        <v>93</v>
      </c>
      <c r="M22" t="str">
        <f t="shared" si="3"/>
        <v>土</v>
      </c>
      <c r="N22" t="s">
        <v>92</v>
      </c>
      <c r="O22" t="str">
        <f t="shared" si="4"/>
        <v>3</v>
      </c>
      <c r="P22" t="s">
        <v>93</v>
      </c>
    </row>
    <row r="23" spans="1:16" x14ac:dyDescent="0.15">
      <c r="A23" s="13" t="s">
        <v>178</v>
      </c>
      <c r="B23" s="15" t="s">
        <v>179</v>
      </c>
      <c r="C23" s="16" t="s">
        <v>180</v>
      </c>
      <c r="D23" t="str">
        <f t="shared" si="6"/>
        <v>水曜5限 土曜3限</v>
      </c>
      <c r="E23" s="16">
        <v>2</v>
      </c>
      <c r="F23" s="5" t="s">
        <v>84</v>
      </c>
      <c r="G23" s="27" t="str">
        <f t="shared" si="5"/>
        <v>水曜5限／土曜3限</v>
      </c>
      <c r="H23" s="16" t="s">
        <v>116</v>
      </c>
      <c r="I23" t="str">
        <f t="shared" si="1"/>
        <v>水</v>
      </c>
      <c r="J23" t="s">
        <v>92</v>
      </c>
      <c r="K23" t="str">
        <f t="shared" si="2"/>
        <v>5</v>
      </c>
      <c r="L23" t="s">
        <v>93</v>
      </c>
      <c r="M23" t="str">
        <f t="shared" si="3"/>
        <v>土</v>
      </c>
      <c r="N23" t="s">
        <v>92</v>
      </c>
      <c r="O23" t="str">
        <f t="shared" si="4"/>
        <v>3</v>
      </c>
      <c r="P23" t="s">
        <v>93</v>
      </c>
    </row>
    <row r="24" spans="1:16" x14ac:dyDescent="0.15">
      <c r="A24" s="13" t="s">
        <v>181</v>
      </c>
      <c r="B24" s="15" t="s">
        <v>85</v>
      </c>
      <c r="C24" s="6" t="s">
        <v>123</v>
      </c>
      <c r="D24" t="str">
        <f t="shared" si="6"/>
        <v>火曜6限 金曜6限</v>
      </c>
      <c r="E24" s="16">
        <v>2</v>
      </c>
      <c r="F24" s="5" t="s">
        <v>84</v>
      </c>
      <c r="G24" s="27" t="str">
        <f t="shared" si="5"/>
        <v>火曜6限／金曜6限</v>
      </c>
      <c r="H24" s="16" t="s">
        <v>118</v>
      </c>
      <c r="I24" t="str">
        <f t="shared" si="1"/>
        <v>火</v>
      </c>
      <c r="J24" t="s">
        <v>92</v>
      </c>
      <c r="K24" t="str">
        <f t="shared" si="2"/>
        <v>6</v>
      </c>
      <c r="L24" t="s">
        <v>93</v>
      </c>
      <c r="M24" t="str">
        <f t="shared" si="3"/>
        <v>金</v>
      </c>
      <c r="N24" t="s">
        <v>92</v>
      </c>
      <c r="O24" t="str">
        <f t="shared" si="4"/>
        <v>6</v>
      </c>
      <c r="P24" t="s">
        <v>93</v>
      </c>
    </row>
    <row r="25" spans="1:16" x14ac:dyDescent="0.15">
      <c r="A25" s="13" t="s">
        <v>182</v>
      </c>
      <c r="B25" s="15" t="s">
        <v>86</v>
      </c>
      <c r="C25" s="6" t="s">
        <v>123</v>
      </c>
      <c r="D25" t="str">
        <f t="shared" si="6"/>
        <v>火曜7限 金曜7限</v>
      </c>
      <c r="E25" s="16">
        <v>2</v>
      </c>
      <c r="F25" s="5" t="s">
        <v>87</v>
      </c>
      <c r="G25" s="27" t="str">
        <f t="shared" si="5"/>
        <v>火曜7限／金曜7限</v>
      </c>
      <c r="H25" s="16" t="s">
        <v>115</v>
      </c>
      <c r="I25" t="str">
        <f t="shared" si="1"/>
        <v>火</v>
      </c>
      <c r="J25" t="s">
        <v>92</v>
      </c>
      <c r="K25" t="str">
        <f t="shared" si="2"/>
        <v>7</v>
      </c>
      <c r="L25" t="s">
        <v>93</v>
      </c>
      <c r="M25" t="str">
        <f t="shared" si="3"/>
        <v>金</v>
      </c>
      <c r="N25" t="s">
        <v>92</v>
      </c>
      <c r="O25" t="str">
        <f t="shared" si="4"/>
        <v>7</v>
      </c>
      <c r="P25" t="s">
        <v>93</v>
      </c>
    </row>
    <row r="26" spans="1:16" x14ac:dyDescent="0.15">
      <c r="A26" s="13" t="s">
        <v>183</v>
      </c>
      <c r="B26" s="15" t="s">
        <v>88</v>
      </c>
      <c r="C26" s="16" t="s">
        <v>180</v>
      </c>
      <c r="D26" t="str">
        <f t="shared" si="6"/>
        <v>火曜6限 金曜6限</v>
      </c>
      <c r="E26" s="16">
        <v>2</v>
      </c>
      <c r="F26" s="5" t="s">
        <v>87</v>
      </c>
      <c r="G26" s="27" t="str">
        <f t="shared" si="5"/>
        <v>火曜6限／金曜6限</v>
      </c>
      <c r="H26" s="16" t="s">
        <v>184</v>
      </c>
      <c r="I26" t="str">
        <f t="shared" si="1"/>
        <v>火</v>
      </c>
      <c r="J26" t="s">
        <v>92</v>
      </c>
      <c r="K26" t="str">
        <f t="shared" si="2"/>
        <v>6</v>
      </c>
      <c r="L26" t="s">
        <v>93</v>
      </c>
      <c r="M26" t="str">
        <f t="shared" si="3"/>
        <v>金</v>
      </c>
      <c r="N26" t="s">
        <v>92</v>
      </c>
      <c r="O26" t="str">
        <f t="shared" si="4"/>
        <v>6</v>
      </c>
      <c r="P26" t="s">
        <v>93</v>
      </c>
    </row>
    <row r="27" spans="1:16" x14ac:dyDescent="0.15">
      <c r="A27" s="13" t="s">
        <v>185</v>
      </c>
      <c r="B27" s="17" t="s">
        <v>186</v>
      </c>
      <c r="C27" s="6" t="s">
        <v>123</v>
      </c>
      <c r="D27" t="str">
        <f t="shared" si="6"/>
        <v>水曜6限 水曜7限</v>
      </c>
      <c r="E27" s="16">
        <v>2</v>
      </c>
      <c r="F27" s="5" t="s">
        <v>234</v>
      </c>
      <c r="G27" s="27" t="str">
        <f t="shared" si="5"/>
        <v>水曜6限／水曜7限</v>
      </c>
      <c r="H27" s="16" t="s">
        <v>117</v>
      </c>
      <c r="I27" t="str">
        <f t="shared" si="1"/>
        <v>水</v>
      </c>
      <c r="J27" t="s">
        <v>92</v>
      </c>
      <c r="K27" t="str">
        <f t="shared" si="2"/>
        <v>6</v>
      </c>
      <c r="L27" t="s">
        <v>93</v>
      </c>
      <c r="M27" t="str">
        <f t="shared" si="3"/>
        <v>水</v>
      </c>
      <c r="N27" t="s">
        <v>92</v>
      </c>
      <c r="O27" t="str">
        <f t="shared" si="4"/>
        <v>7</v>
      </c>
      <c r="P27" t="s">
        <v>93</v>
      </c>
    </row>
    <row r="28" spans="1:16" x14ac:dyDescent="0.15">
      <c r="A28" s="13" t="s">
        <v>187</v>
      </c>
      <c r="B28" s="15" t="s">
        <v>89</v>
      </c>
      <c r="C28" s="16" t="s">
        <v>180</v>
      </c>
      <c r="D28" t="str">
        <f t="shared" si="6"/>
        <v>火曜7限 金曜7限</v>
      </c>
      <c r="E28" s="16">
        <v>2</v>
      </c>
      <c r="F28" s="5" t="s">
        <v>189</v>
      </c>
      <c r="G28" s="27" t="str">
        <f t="shared" si="5"/>
        <v>火曜7限／金曜7限</v>
      </c>
      <c r="H28" s="16" t="s">
        <v>188</v>
      </c>
      <c r="I28" t="str">
        <f t="shared" si="1"/>
        <v>火</v>
      </c>
      <c r="J28" t="s">
        <v>92</v>
      </c>
      <c r="K28" t="str">
        <f t="shared" si="2"/>
        <v>7</v>
      </c>
      <c r="L28" t="s">
        <v>93</v>
      </c>
      <c r="M28" t="str">
        <f t="shared" si="3"/>
        <v>金</v>
      </c>
      <c r="N28" t="s">
        <v>92</v>
      </c>
      <c r="O28" t="str">
        <f t="shared" si="4"/>
        <v>7</v>
      </c>
      <c r="P28" t="s">
        <v>93</v>
      </c>
    </row>
    <row r="29" spans="1:16" x14ac:dyDescent="0.15">
      <c r="A29" s="13" t="s">
        <v>119</v>
      </c>
      <c r="B29" s="15" t="s">
        <v>90</v>
      </c>
      <c r="C29" s="6" t="s">
        <v>120</v>
      </c>
      <c r="D29" t="str">
        <f t="shared" si="6"/>
        <v>月曜7限 木曜7限</v>
      </c>
      <c r="E29" s="18">
        <v>2</v>
      </c>
      <c r="F29" s="5" t="s">
        <v>235</v>
      </c>
      <c r="G29" s="27" t="str">
        <f t="shared" si="5"/>
        <v>月曜7限／木曜7限</v>
      </c>
      <c r="H29" s="18" t="s">
        <v>121</v>
      </c>
      <c r="I29" t="str">
        <f t="shared" si="1"/>
        <v>月</v>
      </c>
      <c r="J29" t="s">
        <v>92</v>
      </c>
      <c r="K29" t="str">
        <f t="shared" si="2"/>
        <v>7</v>
      </c>
      <c r="L29" t="s">
        <v>93</v>
      </c>
      <c r="M29" t="str">
        <f t="shared" si="3"/>
        <v>木</v>
      </c>
      <c r="N29" t="s">
        <v>92</v>
      </c>
      <c r="O29" t="str">
        <f t="shared" si="4"/>
        <v>7</v>
      </c>
      <c r="P29" t="s">
        <v>93</v>
      </c>
    </row>
    <row r="30" spans="1:16" x14ac:dyDescent="0.15">
      <c r="A30" s="13" t="s">
        <v>190</v>
      </c>
      <c r="B30" s="19" t="s">
        <v>191</v>
      </c>
      <c r="C30" s="14" t="s">
        <v>192</v>
      </c>
      <c r="D30" t="str">
        <f t="shared" si="6"/>
        <v>土曜1限 土曜2限</v>
      </c>
      <c r="E30" s="20">
        <v>2</v>
      </c>
      <c r="F30" s="21" t="s">
        <v>189</v>
      </c>
      <c r="G30" s="27" t="str">
        <f t="shared" si="5"/>
        <v>土曜1限／土曜2限</v>
      </c>
      <c r="H30" s="20" t="s">
        <v>112</v>
      </c>
      <c r="I30" t="str">
        <f t="shared" si="1"/>
        <v>土</v>
      </c>
      <c r="J30" t="s">
        <v>92</v>
      </c>
      <c r="K30" t="str">
        <f t="shared" si="2"/>
        <v>1</v>
      </c>
      <c r="L30" t="s">
        <v>93</v>
      </c>
      <c r="M30" t="str">
        <f t="shared" si="3"/>
        <v>土</v>
      </c>
      <c r="N30" t="s">
        <v>92</v>
      </c>
      <c r="O30" t="str">
        <f t="shared" si="4"/>
        <v>2</v>
      </c>
      <c r="P30" t="s">
        <v>93</v>
      </c>
    </row>
    <row r="31" spans="1:16" x14ac:dyDescent="0.15">
      <c r="A31" s="13" t="s">
        <v>193</v>
      </c>
      <c r="B31" s="22" t="s">
        <v>194</v>
      </c>
      <c r="C31" s="16" t="s">
        <v>180</v>
      </c>
      <c r="D31" t="str">
        <f t="shared" si="6"/>
        <v>土曜4限 土曜5限</v>
      </c>
      <c r="E31" s="18">
        <v>2</v>
      </c>
      <c r="F31" s="5" t="s">
        <v>236</v>
      </c>
      <c r="G31" s="27" t="str">
        <f t="shared" si="5"/>
        <v>土曜4限／土曜5限</v>
      </c>
      <c r="H31" s="18" t="s">
        <v>111</v>
      </c>
      <c r="I31" t="str">
        <f t="shared" si="1"/>
        <v>土</v>
      </c>
      <c r="J31" t="s">
        <v>92</v>
      </c>
      <c r="K31" t="str">
        <f t="shared" si="2"/>
        <v>4</v>
      </c>
      <c r="L31" t="s">
        <v>93</v>
      </c>
      <c r="M31" t="str">
        <f t="shared" si="3"/>
        <v>土</v>
      </c>
      <c r="N31" t="s">
        <v>92</v>
      </c>
      <c r="O31" t="str">
        <f t="shared" si="4"/>
        <v>5</v>
      </c>
      <c r="P31" t="s">
        <v>93</v>
      </c>
    </row>
    <row r="32" spans="1:16" x14ac:dyDescent="0.15">
      <c r="A32" s="13" t="s">
        <v>195</v>
      </c>
      <c r="B32" s="22" t="s">
        <v>196</v>
      </c>
      <c r="C32" s="6" t="s">
        <v>123</v>
      </c>
      <c r="D32" t="str">
        <f t="shared" si="6"/>
        <v>土曜4限 土曜5限</v>
      </c>
      <c r="E32" s="18">
        <v>2</v>
      </c>
      <c r="F32" s="5" t="s">
        <v>237</v>
      </c>
      <c r="G32" s="27" t="str">
        <f t="shared" si="5"/>
        <v>土曜4限／土曜5限</v>
      </c>
      <c r="H32" s="18" t="s">
        <v>111</v>
      </c>
      <c r="I32" t="str">
        <f t="shared" si="1"/>
        <v>土</v>
      </c>
      <c r="J32" t="s">
        <v>92</v>
      </c>
      <c r="K32" t="str">
        <f t="shared" si="2"/>
        <v>4</v>
      </c>
      <c r="L32" t="s">
        <v>93</v>
      </c>
      <c r="M32" t="str">
        <f t="shared" si="3"/>
        <v>土</v>
      </c>
      <c r="N32" t="s">
        <v>92</v>
      </c>
      <c r="O32" t="str">
        <f t="shared" si="4"/>
        <v>5</v>
      </c>
      <c r="P32" t="s">
        <v>93</v>
      </c>
    </row>
    <row r="33" spans="1:16" x14ac:dyDescent="0.15">
      <c r="A33" s="13" t="s">
        <v>197</v>
      </c>
      <c r="B33" s="42" t="s">
        <v>198</v>
      </c>
      <c r="C33" s="43" t="s">
        <v>123</v>
      </c>
      <c r="D33" t="str">
        <f t="shared" si="6"/>
        <v>月曜7限 木曜7限</v>
      </c>
      <c r="E33" s="44">
        <v>2</v>
      </c>
      <c r="F33" s="45" t="s">
        <v>91</v>
      </c>
      <c r="G33" s="27" t="str">
        <f t="shared" si="5"/>
        <v>月曜7限／木曜7限</v>
      </c>
      <c r="H33" s="44" t="s">
        <v>114</v>
      </c>
      <c r="I33" t="str">
        <f t="shared" si="1"/>
        <v>月</v>
      </c>
      <c r="J33" t="s">
        <v>92</v>
      </c>
      <c r="K33" t="str">
        <f t="shared" si="2"/>
        <v>7</v>
      </c>
      <c r="L33" t="s">
        <v>93</v>
      </c>
      <c r="M33" t="str">
        <f t="shared" si="3"/>
        <v>木</v>
      </c>
      <c r="N33" t="s">
        <v>92</v>
      </c>
      <c r="O33" t="str">
        <f t="shared" si="4"/>
        <v>7</v>
      </c>
      <c r="P33" t="s">
        <v>93</v>
      </c>
    </row>
    <row r="34" spans="1:16" x14ac:dyDescent="0.15">
      <c r="A34" s="13" t="s">
        <v>199</v>
      </c>
      <c r="B34" s="15" t="s">
        <v>200</v>
      </c>
      <c r="C34" s="16" t="s">
        <v>180</v>
      </c>
      <c r="D34" t="str">
        <f t="shared" si="6"/>
        <v>月曜5限 木曜5限</v>
      </c>
      <c r="E34" s="16">
        <v>2</v>
      </c>
      <c r="F34" s="5" t="s">
        <v>244</v>
      </c>
      <c r="G34" s="27" t="str">
        <f t="shared" si="5"/>
        <v>月曜5限／木曜5限</v>
      </c>
      <c r="H34" s="16" t="s">
        <v>201</v>
      </c>
      <c r="I34" t="str">
        <f t="shared" si="1"/>
        <v>月</v>
      </c>
      <c r="J34" t="s">
        <v>92</v>
      </c>
      <c r="K34" t="str">
        <f t="shared" si="2"/>
        <v>5</v>
      </c>
      <c r="L34" t="s">
        <v>93</v>
      </c>
      <c r="M34" t="str">
        <f t="shared" si="3"/>
        <v>木</v>
      </c>
      <c r="N34" t="s">
        <v>92</v>
      </c>
      <c r="O34" t="str">
        <f t="shared" si="4"/>
        <v>5</v>
      </c>
      <c r="P34" t="s">
        <v>93</v>
      </c>
    </row>
    <row r="35" spans="1:16" x14ac:dyDescent="0.15">
      <c r="A35" s="13" t="s">
        <v>202</v>
      </c>
      <c r="B35" s="23" t="s">
        <v>203</v>
      </c>
      <c r="C35" s="16" t="s">
        <v>120</v>
      </c>
      <c r="D35" t="str">
        <f t="shared" si="6"/>
        <v>水曜6限 水曜7限</v>
      </c>
      <c r="E35" s="16">
        <v>2</v>
      </c>
      <c r="F35" s="5" t="s">
        <v>91</v>
      </c>
      <c r="G35" s="27" t="str">
        <f t="shared" si="5"/>
        <v>水曜6限／水曜7限</v>
      </c>
      <c r="H35" s="16" t="s">
        <v>117</v>
      </c>
      <c r="I35" t="str">
        <f t="shared" si="1"/>
        <v>水</v>
      </c>
      <c r="J35" t="s">
        <v>92</v>
      </c>
      <c r="K35" t="str">
        <f t="shared" si="2"/>
        <v>6</v>
      </c>
      <c r="L35" t="s">
        <v>93</v>
      </c>
      <c r="M35" t="str">
        <f t="shared" si="3"/>
        <v>水</v>
      </c>
      <c r="N35" t="s">
        <v>92</v>
      </c>
      <c r="O35" t="str">
        <f t="shared" si="4"/>
        <v>7</v>
      </c>
      <c r="P35" t="s">
        <v>93</v>
      </c>
    </row>
    <row r="36" spans="1:16" x14ac:dyDescent="0.15">
      <c r="A36" s="12" t="s">
        <v>204</v>
      </c>
      <c r="B36" s="24" t="s">
        <v>80</v>
      </c>
      <c r="C36" s="6" t="s">
        <v>120</v>
      </c>
      <c r="D36" t="str">
        <f t="shared" si="6"/>
        <v>土曜4限 土曜5限</v>
      </c>
      <c r="E36" s="10">
        <v>2</v>
      </c>
      <c r="F36" s="9" t="s">
        <v>243</v>
      </c>
      <c r="G36" s="27" t="str">
        <f t="shared" si="5"/>
        <v>土曜4限／土曜5限</v>
      </c>
      <c r="H36" s="10" t="s">
        <v>113</v>
      </c>
      <c r="I36" t="str">
        <f t="shared" si="1"/>
        <v>土</v>
      </c>
      <c r="J36" t="s">
        <v>92</v>
      </c>
      <c r="K36" t="str">
        <f t="shared" si="2"/>
        <v>4</v>
      </c>
      <c r="L36" t="s">
        <v>93</v>
      </c>
      <c r="M36" t="str">
        <f t="shared" si="3"/>
        <v>土</v>
      </c>
      <c r="N36" t="s">
        <v>92</v>
      </c>
      <c r="O36" t="str">
        <f t="shared" si="4"/>
        <v>5</v>
      </c>
      <c r="P36" t="s">
        <v>93</v>
      </c>
    </row>
    <row r="37" spans="1:16" x14ac:dyDescent="0.15">
      <c r="A37" s="12" t="s">
        <v>205</v>
      </c>
      <c r="B37" s="24" t="s">
        <v>206</v>
      </c>
      <c r="C37" s="6" t="s">
        <v>123</v>
      </c>
      <c r="D37" t="str">
        <f t="shared" si="6"/>
        <v>土曜4限 土曜5限</v>
      </c>
      <c r="E37" s="6">
        <v>2</v>
      </c>
      <c r="F37" s="9" t="s">
        <v>238</v>
      </c>
      <c r="G37" s="27" t="str">
        <f t="shared" si="5"/>
        <v>土曜4限／土曜5限</v>
      </c>
      <c r="H37" s="10" t="s">
        <v>207</v>
      </c>
      <c r="I37" t="str">
        <f t="shared" si="1"/>
        <v>土</v>
      </c>
      <c r="J37" t="s">
        <v>92</v>
      </c>
      <c r="K37" t="str">
        <f t="shared" si="2"/>
        <v>4</v>
      </c>
      <c r="L37" t="s">
        <v>93</v>
      </c>
      <c r="M37" t="str">
        <f t="shared" si="3"/>
        <v>土</v>
      </c>
      <c r="N37" t="s">
        <v>92</v>
      </c>
      <c r="O37" t="str">
        <f t="shared" si="4"/>
        <v>5</v>
      </c>
      <c r="P37" t="s">
        <v>93</v>
      </c>
    </row>
    <row r="38" spans="1:16" x14ac:dyDescent="0.15">
      <c r="A38" s="12" t="s">
        <v>208</v>
      </c>
      <c r="B38" s="24" t="s">
        <v>81</v>
      </c>
      <c r="C38" s="6" t="s">
        <v>120</v>
      </c>
      <c r="D38" t="str">
        <f t="shared" si="6"/>
        <v>火曜6限 火曜7限</v>
      </c>
      <c r="E38" s="10">
        <v>2</v>
      </c>
      <c r="F38" s="7" t="s">
        <v>82</v>
      </c>
      <c r="G38" s="27" t="str">
        <f t="shared" si="5"/>
        <v>火曜6限／火曜7限</v>
      </c>
      <c r="H38" s="10" t="s">
        <v>209</v>
      </c>
      <c r="I38" t="str">
        <f t="shared" si="1"/>
        <v>火</v>
      </c>
      <c r="J38" t="s">
        <v>92</v>
      </c>
      <c r="K38" t="str">
        <f t="shared" si="2"/>
        <v>6</v>
      </c>
      <c r="L38" t="s">
        <v>93</v>
      </c>
      <c r="M38" t="str">
        <f t="shared" si="3"/>
        <v>火</v>
      </c>
      <c r="N38" t="s">
        <v>92</v>
      </c>
      <c r="O38" t="str">
        <f t="shared" si="4"/>
        <v>7</v>
      </c>
      <c r="P38" t="s">
        <v>93</v>
      </c>
    </row>
    <row r="39" spans="1:16" x14ac:dyDescent="0.15">
      <c r="A39" s="12" t="s">
        <v>210</v>
      </c>
      <c r="B39" s="15" t="s">
        <v>211</v>
      </c>
      <c r="C39" s="46" t="s">
        <v>120</v>
      </c>
      <c r="D39" t="str">
        <f t="shared" si="6"/>
        <v>水曜6限 水曜7限</v>
      </c>
      <c r="E39" s="46">
        <v>2</v>
      </c>
      <c r="F39" s="23" t="s">
        <v>239</v>
      </c>
      <c r="G39" s="27" t="str">
        <f t="shared" si="5"/>
        <v>水曜6限／水曜7限</v>
      </c>
      <c r="H39" s="46" t="s">
        <v>212</v>
      </c>
      <c r="I39" t="str">
        <f t="shared" si="1"/>
        <v>水</v>
      </c>
      <c r="J39" t="s">
        <v>92</v>
      </c>
      <c r="K39" t="str">
        <f t="shared" si="2"/>
        <v>6</v>
      </c>
      <c r="L39" t="s">
        <v>93</v>
      </c>
      <c r="M39" t="str">
        <f t="shared" si="3"/>
        <v>水</v>
      </c>
      <c r="N39" t="s">
        <v>92</v>
      </c>
      <c r="O39" t="str">
        <f t="shared" si="4"/>
        <v>7</v>
      </c>
      <c r="P39" t="s">
        <v>93</v>
      </c>
    </row>
    <row r="40" spans="1:16" x14ac:dyDescent="0.15">
      <c r="A40" s="12" t="s">
        <v>213</v>
      </c>
      <c r="B40" s="47" t="s">
        <v>214</v>
      </c>
      <c r="C40" s="6" t="s">
        <v>215</v>
      </c>
      <c r="D40" t="str">
        <f t="shared" si="6"/>
        <v>土曜4限 土曜5限</v>
      </c>
      <c r="E40" s="10">
        <v>2</v>
      </c>
      <c r="F40" s="9" t="s">
        <v>241</v>
      </c>
      <c r="G40" s="27" t="str">
        <f t="shared" si="5"/>
        <v>土曜4限／土曜5限</v>
      </c>
      <c r="H40" s="6" t="s">
        <v>216</v>
      </c>
      <c r="I40" t="str">
        <f t="shared" si="1"/>
        <v>土</v>
      </c>
      <c r="J40" t="s">
        <v>92</v>
      </c>
      <c r="K40" t="str">
        <f t="shared" si="2"/>
        <v>4</v>
      </c>
      <c r="L40" t="s">
        <v>93</v>
      </c>
      <c r="M40" t="str">
        <f t="shared" si="3"/>
        <v>土</v>
      </c>
      <c r="N40" t="s">
        <v>92</v>
      </c>
      <c r="O40" t="str">
        <f t="shared" si="4"/>
        <v>5</v>
      </c>
      <c r="P40" t="s">
        <v>93</v>
      </c>
    </row>
    <row r="41" spans="1:16" x14ac:dyDescent="0.15">
      <c r="A41" s="12" t="s">
        <v>217</v>
      </c>
      <c r="B41" s="47" t="s">
        <v>218</v>
      </c>
      <c r="C41" s="6" t="s">
        <v>180</v>
      </c>
      <c r="D41" t="str">
        <f t="shared" si="6"/>
        <v>土曜4限 土曜5限</v>
      </c>
      <c r="E41" s="6">
        <v>2</v>
      </c>
      <c r="F41" s="9" t="s">
        <v>242</v>
      </c>
      <c r="G41" s="27" t="str">
        <f t="shared" si="5"/>
        <v>土曜4限／土曜5限</v>
      </c>
      <c r="H41" s="6" t="s">
        <v>219</v>
      </c>
      <c r="I41" t="str">
        <f t="shared" ref="I41:I43" si="7">LEFT(H41,1)</f>
        <v>土</v>
      </c>
      <c r="J41" t="s">
        <v>92</v>
      </c>
      <c r="K41" t="str">
        <f t="shared" ref="K41:K43" si="8">MID(H41,2,1)</f>
        <v>4</v>
      </c>
      <c r="L41" t="s">
        <v>93</v>
      </c>
      <c r="M41" t="str">
        <f t="shared" ref="M41:M43" si="9">MID(H41,4,1)</f>
        <v>土</v>
      </c>
      <c r="N41" t="s">
        <v>92</v>
      </c>
      <c r="O41" t="str">
        <f t="shared" ref="O41:O43" si="10">MID(H41,5,1)</f>
        <v>5</v>
      </c>
      <c r="P41" t="s">
        <v>93</v>
      </c>
    </row>
    <row r="42" spans="1:16" x14ac:dyDescent="0.15">
      <c r="A42" s="12" t="s">
        <v>220</v>
      </c>
      <c r="B42" s="47" t="s">
        <v>221</v>
      </c>
      <c r="C42" s="6" t="s">
        <v>180</v>
      </c>
      <c r="D42" t="str">
        <f t="shared" si="6"/>
        <v>火曜6限 木曜6限</v>
      </c>
      <c r="E42" s="10">
        <v>2</v>
      </c>
      <c r="F42" s="9" t="s">
        <v>240</v>
      </c>
      <c r="G42" s="27" t="str">
        <f t="shared" si="5"/>
        <v>火曜6限／木曜6限</v>
      </c>
      <c r="H42" s="6" t="s">
        <v>222</v>
      </c>
      <c r="I42" t="str">
        <f t="shared" si="7"/>
        <v>火</v>
      </c>
      <c r="J42" t="s">
        <v>92</v>
      </c>
      <c r="K42" t="str">
        <f t="shared" si="8"/>
        <v>6</v>
      </c>
      <c r="L42" t="s">
        <v>93</v>
      </c>
      <c r="M42" t="str">
        <f t="shared" si="9"/>
        <v>木</v>
      </c>
      <c r="N42" t="s">
        <v>92</v>
      </c>
      <c r="O42" t="str">
        <f t="shared" si="10"/>
        <v>6</v>
      </c>
      <c r="P42" t="s">
        <v>93</v>
      </c>
    </row>
    <row r="43" spans="1:16" x14ac:dyDescent="0.15">
      <c r="A43" s="12" t="s">
        <v>223</v>
      </c>
      <c r="B43" s="47" t="s">
        <v>224</v>
      </c>
      <c r="C43" s="6" t="s">
        <v>215</v>
      </c>
      <c r="D43" t="str">
        <f t="shared" si="6"/>
        <v>月曜6限 木曜6限</v>
      </c>
      <c r="E43" s="6">
        <v>2</v>
      </c>
      <c r="F43" s="9" t="s">
        <v>226</v>
      </c>
      <c r="G43" s="27" t="str">
        <f t="shared" si="5"/>
        <v>月曜6限／木曜6限</v>
      </c>
      <c r="H43" s="6" t="s">
        <v>225</v>
      </c>
      <c r="I43" t="str">
        <f t="shared" si="7"/>
        <v>月</v>
      </c>
      <c r="J43" t="s">
        <v>92</v>
      </c>
      <c r="K43" t="str">
        <f t="shared" si="8"/>
        <v>6</v>
      </c>
      <c r="L43" t="s">
        <v>93</v>
      </c>
      <c r="M43" t="str">
        <f t="shared" si="9"/>
        <v>木</v>
      </c>
      <c r="N43" t="s">
        <v>92</v>
      </c>
      <c r="O43" t="str">
        <f t="shared" si="10"/>
        <v>6</v>
      </c>
      <c r="P43" t="s">
        <v>93</v>
      </c>
    </row>
  </sheetData>
  <sheetProtection password="CACF" sheet="1" objects="1" scenarios="1" selectLockedCells="1" selectUnlockedCell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願書(両面)</vt:lpstr>
      <vt:lpstr>事前審査</vt:lpstr>
      <vt:lpstr>科目別申請書（新規用）</vt:lpstr>
      <vt:lpstr>時間割</vt:lpstr>
      <vt:lpstr>科目一覧</vt:lpstr>
      <vt:lpstr>'科目別申請書（新規用）'!Print_Area</vt:lpstr>
      <vt:lpstr>'願書(両面)'!Print_Area</vt:lpstr>
      <vt:lpstr>事前審査!Print_Area</vt:lpstr>
      <vt:lpstr>実習</vt:lpstr>
    </vt:vector>
  </TitlesOfParts>
  <Company>産業技術大学院大学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産業技術大学院大学</dc:creator>
  <cp:lastModifiedBy>石井　大輝</cp:lastModifiedBy>
  <cp:lastPrinted>2020-02-12T08:57:15Z</cp:lastPrinted>
  <dcterms:created xsi:type="dcterms:W3CDTF">2006-05-02T03:53:15Z</dcterms:created>
  <dcterms:modified xsi:type="dcterms:W3CDTF">2020-08-28T06:31:45Z</dcterms:modified>
</cp:coreProperties>
</file>